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0230" yWindow="-15" windowWidth="10275" windowHeight="7560" firstSheet="1" activeTab="1"/>
  </bookViews>
  <sheets>
    <sheet name="14.2   (2)" sheetId="8" state="hidden" r:id="rId1"/>
    <sheet name="14.1-3" sheetId="3" r:id="rId2"/>
    <sheet name="14.4" sheetId="4" r:id="rId3"/>
    <sheet name="14.5" sheetId="5" r:id="rId4"/>
    <sheet name="14-6" sheetId="6" r:id="rId5"/>
    <sheet name="Gráficos 14.2, 14.6 y 14.8 " sheetId="9" r:id="rId6"/>
  </sheets>
  <externalReferences>
    <externalReference r:id="rId7"/>
  </externalReferences>
  <definedNames>
    <definedName name="\c">#N/A</definedName>
    <definedName name="\i" localSheetId="2">'14.4'!#REF!</definedName>
    <definedName name="\i" localSheetId="3">'14.5'!#REF!</definedName>
    <definedName name="\i" localSheetId="4">'14-6'!#REF!</definedName>
    <definedName name="\i">#N/A</definedName>
    <definedName name="\r" localSheetId="0">'14.2   (2)'!#REF!</definedName>
    <definedName name="\r" localSheetId="2">'14.4'!#REF!</definedName>
    <definedName name="\r" localSheetId="3">'14.5'!#REF!</definedName>
    <definedName name="\r" localSheetId="4">'14-6'!#REF!</definedName>
    <definedName name="\r">#REF!</definedName>
    <definedName name="_xlnm._FilterDatabase" localSheetId="0" hidden="1">'14.2   (2)'!$A$9:$L$71</definedName>
    <definedName name="_Regression_Int" localSheetId="1" hidden="1">1</definedName>
    <definedName name="_Regression_Int" localSheetId="0" hidden="1">1</definedName>
    <definedName name="_Regression_Int" localSheetId="2" hidden="1">1</definedName>
    <definedName name="_Regression_Int" localSheetId="3" hidden="1">1</definedName>
    <definedName name="_Regression_Int" localSheetId="4" hidden="1">1</definedName>
    <definedName name="A_impresión_IM" localSheetId="0">'14.2   (2)'!$C$49:$C$61</definedName>
    <definedName name="A_impresión_IM" localSheetId="2">'14.4'!$A$1:$D$49</definedName>
    <definedName name="A_impresión_IM" localSheetId="3">'14.5'!$A$1:$D$48</definedName>
    <definedName name="A_impresión_IM" localSheetId="4">'14-6'!$A$1:$F$1</definedName>
    <definedName name="A_IMPRESIÓN_IM">#REF!</definedName>
    <definedName name="_xlnm.Print_Area" localSheetId="1">'14.1-3'!$A$1:$I$52</definedName>
    <definedName name="_xlnm.Print_Area" localSheetId="0">'14.2   (2)'!$C$1:$N$116</definedName>
    <definedName name="_xlnm.Print_Area" localSheetId="2">'14.4'!$A$1:$D$49</definedName>
    <definedName name="_xlnm.Print_Area" localSheetId="3">'14.5'!$A$1:$D$44</definedName>
    <definedName name="_xlnm.Print_Area" localSheetId="4">'14-6'!$A$1:$F$44</definedName>
    <definedName name="_xlnm.Print_Area" localSheetId="5">'Gráficos 14.2, 14.6 y 14.8 '!$A$1:$G$48</definedName>
    <definedName name="_xlnm.Print_Titles" localSheetId="0">'14.2   (2)'!$1:$8</definedName>
    <definedName name="xx">#REF!</definedName>
  </definedNames>
  <calcPr calcId="145621" calcMode="manual"/>
</workbook>
</file>

<file path=xl/calcChain.xml><?xml version="1.0" encoding="utf-8"?>
<calcChain xmlns="http://schemas.openxmlformats.org/spreadsheetml/2006/main">
  <c r="B28" i="4" l="1"/>
  <c r="F22" i="6" l="1"/>
  <c r="E22" i="6"/>
  <c r="D22" i="6"/>
  <c r="C22" i="6"/>
  <c r="B22" i="6"/>
  <c r="D23" i="5"/>
  <c r="C23" i="5"/>
  <c r="B23" i="5"/>
  <c r="I42" i="3"/>
  <c r="I44" i="3" s="1"/>
  <c r="I25" i="3"/>
  <c r="I28" i="3" s="1"/>
  <c r="D28" i="4"/>
  <c r="C28" i="4"/>
  <c r="I27" i="3" l="1"/>
  <c r="I45" i="3"/>
  <c r="I9" i="3"/>
  <c r="H25" i="3"/>
  <c r="G25" i="3"/>
  <c r="F25" i="3"/>
  <c r="E25" i="3"/>
  <c r="D25" i="3"/>
  <c r="D42" i="3"/>
  <c r="H42" i="3"/>
  <c r="G42" i="3"/>
  <c r="F42" i="3"/>
  <c r="F45" i="3" s="1"/>
  <c r="E42" i="3"/>
  <c r="I11" i="3" l="1"/>
  <c r="I12" i="3"/>
  <c r="I30" i="3"/>
  <c r="I47" i="3"/>
  <c r="E45" i="3"/>
  <c r="H45" i="3"/>
  <c r="G43" i="3"/>
  <c r="H43" i="3"/>
  <c r="G44" i="3"/>
  <c r="H44" i="3"/>
  <c r="G45" i="3"/>
  <c r="E9" i="3" l="1"/>
  <c r="G9" i="3"/>
  <c r="G47" i="3" s="1"/>
  <c r="H9" i="3"/>
  <c r="H47" i="3" s="1"/>
  <c r="F9" i="3"/>
  <c r="D9" i="3" l="1"/>
  <c r="I19" i="6" l="1"/>
  <c r="G22" i="6" s="1"/>
  <c r="N71" i="8"/>
  <c r="L71" i="8"/>
  <c r="K71" i="8"/>
  <c r="J71" i="8"/>
  <c r="F71" i="8"/>
  <c r="N70" i="8"/>
  <c r="L70" i="8"/>
  <c r="K70" i="8"/>
  <c r="J70" i="8"/>
  <c r="F70" i="8"/>
  <c r="N69" i="8"/>
  <c r="L69" i="8"/>
  <c r="K69" i="8"/>
  <c r="J69" i="8"/>
  <c r="F69" i="8"/>
  <c r="N68" i="8"/>
  <c r="L68" i="8"/>
  <c r="K68" i="8"/>
  <c r="J68" i="8"/>
  <c r="F68" i="8"/>
  <c r="N67" i="8"/>
  <c r="L67" i="8"/>
  <c r="K67" i="8"/>
  <c r="J67" i="8"/>
  <c r="F67" i="8"/>
  <c r="N65" i="8"/>
  <c r="L65" i="8"/>
  <c r="K65" i="8"/>
  <c r="J65" i="8"/>
  <c r="F65" i="8"/>
  <c r="N64" i="8"/>
  <c r="L64" i="8"/>
  <c r="K64" i="8"/>
  <c r="J64" i="8"/>
  <c r="F64" i="8"/>
  <c r="N63" i="8"/>
  <c r="L63" i="8"/>
  <c r="K63" i="8"/>
  <c r="J63" i="8"/>
  <c r="F63" i="8"/>
  <c r="N61" i="8"/>
  <c r="L61" i="8"/>
  <c r="K61" i="8"/>
  <c r="J61" i="8"/>
  <c r="F61" i="8"/>
  <c r="N60" i="8"/>
  <c r="L60" i="8"/>
  <c r="K60" i="8"/>
  <c r="J60" i="8"/>
  <c r="F60" i="8"/>
  <c r="N58" i="8"/>
  <c r="L58" i="8"/>
  <c r="K58" i="8"/>
  <c r="J58" i="8"/>
  <c r="F58" i="8"/>
  <c r="N57" i="8"/>
  <c r="L57" i="8"/>
  <c r="K57" i="8"/>
  <c r="J57" i="8"/>
  <c r="F57" i="8"/>
  <c r="N55" i="8"/>
  <c r="L55" i="8"/>
  <c r="K55" i="8"/>
  <c r="J55" i="8"/>
  <c r="F55" i="8"/>
  <c r="N54" i="8"/>
  <c r="L54" i="8"/>
  <c r="K54" i="8"/>
  <c r="J54" i="8"/>
  <c r="F54" i="8"/>
  <c r="N52" i="8"/>
  <c r="L52" i="8"/>
  <c r="K52" i="8"/>
  <c r="J52" i="8"/>
  <c r="F52" i="8"/>
  <c r="N51" i="8"/>
  <c r="L51" i="8"/>
  <c r="K51" i="8"/>
  <c r="J51" i="8"/>
  <c r="F51" i="8"/>
  <c r="N50" i="8"/>
  <c r="L50" i="8"/>
  <c r="K50" i="8"/>
  <c r="J50" i="8"/>
  <c r="F50" i="8"/>
  <c r="G49" i="8"/>
  <c r="E49" i="8"/>
  <c r="N48" i="8"/>
  <c r="L48" i="8"/>
  <c r="K48" i="8"/>
  <c r="J48" i="8"/>
  <c r="F48" i="8"/>
  <c r="N47" i="8"/>
  <c r="L47" i="8"/>
  <c r="K47" i="8"/>
  <c r="J47" i="8"/>
  <c r="F47" i="8"/>
  <c r="N45" i="8"/>
  <c r="L45" i="8"/>
  <c r="K45" i="8"/>
  <c r="J45" i="8"/>
  <c r="F45" i="8"/>
  <c r="N44" i="8"/>
  <c r="L44" i="8"/>
  <c r="K44" i="8"/>
  <c r="J44" i="8"/>
  <c r="F44" i="8"/>
  <c r="N43" i="8"/>
  <c r="L43" i="8"/>
  <c r="K43" i="8"/>
  <c r="J43" i="8"/>
  <c r="F43" i="8"/>
  <c r="N42" i="8"/>
  <c r="L42" i="8"/>
  <c r="K42" i="8"/>
  <c r="J42" i="8"/>
  <c r="F42" i="8"/>
  <c r="N40" i="8"/>
  <c r="L40" i="8"/>
  <c r="K40" i="8"/>
  <c r="J40" i="8"/>
  <c r="F40" i="8"/>
  <c r="N39" i="8"/>
  <c r="L39" i="8"/>
  <c r="K39" i="8"/>
  <c r="J39" i="8"/>
  <c r="F39" i="8"/>
  <c r="N38" i="8"/>
  <c r="L38" i="8"/>
  <c r="K38" i="8"/>
  <c r="J38" i="8"/>
  <c r="F38" i="8"/>
  <c r="N37" i="8"/>
  <c r="L37" i="8"/>
  <c r="K37" i="8"/>
  <c r="J37" i="8"/>
  <c r="F37" i="8"/>
  <c r="N36" i="8"/>
  <c r="L36" i="8"/>
  <c r="K36" i="8"/>
  <c r="J36" i="8"/>
  <c r="F36" i="8"/>
  <c r="N35" i="8"/>
  <c r="L35" i="8"/>
  <c r="K35" i="8"/>
  <c r="J35" i="8"/>
  <c r="F35" i="8"/>
  <c r="N34" i="8"/>
  <c r="L34" i="8"/>
  <c r="K34" i="8"/>
  <c r="J34" i="8"/>
  <c r="F34" i="8"/>
  <c r="N33" i="8"/>
  <c r="L33" i="8"/>
  <c r="K33" i="8"/>
  <c r="J33" i="8"/>
  <c r="F33" i="8"/>
  <c r="N32" i="8"/>
  <c r="L32" i="8"/>
  <c r="K32" i="8"/>
  <c r="J32" i="8"/>
  <c r="F32" i="8"/>
  <c r="N31" i="8"/>
  <c r="L31" i="8"/>
  <c r="K31" i="8"/>
  <c r="J31" i="8"/>
  <c r="F31" i="8"/>
  <c r="N30" i="8"/>
  <c r="L30" i="8"/>
  <c r="K30" i="8"/>
  <c r="J30" i="8"/>
  <c r="F30" i="8"/>
  <c r="N29" i="8"/>
  <c r="L29" i="8"/>
  <c r="K29" i="8"/>
  <c r="J29" i="8"/>
  <c r="F29" i="8"/>
  <c r="N28" i="8"/>
  <c r="L28" i="8"/>
  <c r="K28" i="8"/>
  <c r="J28" i="8"/>
  <c r="F28" i="8"/>
  <c r="N27" i="8"/>
  <c r="L27" i="8"/>
  <c r="K27" i="8"/>
  <c r="J27" i="8"/>
  <c r="F27" i="8"/>
  <c r="N26" i="8"/>
  <c r="L26" i="8"/>
  <c r="K26" i="8"/>
  <c r="J26" i="8"/>
  <c r="F26" i="8"/>
  <c r="N24" i="8"/>
  <c r="L24" i="8"/>
  <c r="K24" i="8"/>
  <c r="J24" i="8"/>
  <c r="F24" i="8"/>
  <c r="N23" i="8"/>
  <c r="L23" i="8"/>
  <c r="K23" i="8"/>
  <c r="J23" i="8"/>
  <c r="F23" i="8"/>
  <c r="N22" i="8"/>
  <c r="L22" i="8"/>
  <c r="K22" i="8"/>
  <c r="J22" i="8"/>
  <c r="F22" i="8"/>
  <c r="N21" i="8"/>
  <c r="L21" i="8"/>
  <c r="K21" i="8"/>
  <c r="J21" i="8"/>
  <c r="F21" i="8"/>
  <c r="N20" i="8"/>
  <c r="L20" i="8"/>
  <c r="K20" i="8"/>
  <c r="J20" i="8"/>
  <c r="F20" i="8"/>
  <c r="N19" i="8"/>
  <c r="L19" i="8"/>
  <c r="K19" i="8"/>
  <c r="J19" i="8"/>
  <c r="F19" i="8"/>
  <c r="N18" i="8"/>
  <c r="L18" i="8"/>
  <c r="K18" i="8"/>
  <c r="J18" i="8"/>
  <c r="F18" i="8"/>
  <c r="N17" i="8"/>
  <c r="L17" i="8"/>
  <c r="K17" i="8"/>
  <c r="J17" i="8"/>
  <c r="F17" i="8"/>
  <c r="N16" i="8"/>
  <c r="L16" i="8"/>
  <c r="K16" i="8"/>
  <c r="J16" i="8"/>
  <c r="F16" i="8"/>
  <c r="N15" i="8"/>
  <c r="L15" i="8"/>
  <c r="K15" i="8"/>
  <c r="J15" i="8"/>
  <c r="F15" i="8"/>
  <c r="N14" i="8"/>
  <c r="L14" i="8"/>
  <c r="K14" i="8"/>
  <c r="J14" i="8"/>
  <c r="F14" i="8"/>
  <c r="N13" i="8"/>
  <c r="L13" i="8"/>
  <c r="K13" i="8"/>
  <c r="J13" i="8"/>
  <c r="F13" i="8"/>
  <c r="N12" i="8"/>
  <c r="L12" i="8"/>
  <c r="K12" i="8"/>
  <c r="J12" i="8"/>
  <c r="F12" i="8"/>
  <c r="N11" i="8"/>
  <c r="L11" i="8"/>
  <c r="K11" i="8"/>
  <c r="J11" i="8"/>
  <c r="F11" i="8"/>
  <c r="N10" i="8"/>
  <c r="L10" i="8"/>
  <c r="K10" i="8"/>
  <c r="J10" i="8"/>
  <c r="F10" i="8"/>
  <c r="N9" i="8"/>
  <c r="L9" i="8"/>
  <c r="K9" i="8"/>
  <c r="J9" i="8"/>
  <c r="K49" i="8" l="1"/>
  <c r="K66" i="8"/>
  <c r="B77" i="6"/>
  <c r="C9" i="3"/>
  <c r="L66" i="8" l="1"/>
  <c r="N66" i="8"/>
  <c r="J66" i="8"/>
  <c r="K62" i="8"/>
  <c r="K59" i="8"/>
  <c r="K56" i="8"/>
  <c r="K53" i="8"/>
  <c r="K46" i="8"/>
  <c r="K41" i="8"/>
  <c r="L56" i="8" l="1"/>
  <c r="J53" i="8"/>
  <c r="F41" i="8"/>
  <c r="N46" i="8"/>
  <c r="N62" i="8"/>
  <c r="F25" i="8"/>
  <c r="N41" i="8"/>
  <c r="N59" i="8"/>
  <c r="F66" i="8"/>
  <c r="J46" i="8"/>
  <c r="L53" i="8"/>
  <c r="J62" i="8"/>
  <c r="F9" i="8"/>
  <c r="F46" i="8"/>
  <c r="L41" i="8"/>
  <c r="J56" i="8"/>
  <c r="L59" i="8"/>
  <c r="F56" i="8"/>
  <c r="F49" i="8"/>
  <c r="J49" i="8"/>
  <c r="N56" i="8"/>
  <c r="F59" i="8"/>
  <c r="N53" i="8"/>
  <c r="F53" i="8"/>
  <c r="J41" i="8"/>
  <c r="L46" i="8"/>
  <c r="J59" i="8"/>
  <c r="L62" i="8"/>
  <c r="F62" i="8"/>
  <c r="N49" i="8"/>
  <c r="J25" i="8" l="1"/>
  <c r="K25" i="8"/>
  <c r="L25" i="8"/>
  <c r="N25" i="8"/>
</calcChain>
</file>

<file path=xl/sharedStrings.xml><?xml version="1.0" encoding="utf-8"?>
<sst xmlns="http://schemas.openxmlformats.org/spreadsheetml/2006/main" count="367" uniqueCount="226">
  <si>
    <t>2018</t>
  </si>
  <si>
    <t>2019</t>
  </si>
  <si>
    <t>CPCU</t>
  </si>
  <si>
    <t>AEC</t>
  </si>
  <si>
    <t>PRODUCTOS</t>
  </si>
  <si>
    <t>UM</t>
  </si>
  <si>
    <t>Producción nacional</t>
  </si>
  <si>
    <t>Importaciones</t>
  </si>
  <si>
    <t>Agropecuarios</t>
  </si>
  <si>
    <t>x</t>
  </si>
  <si>
    <t xml:space="preserve"> Tubérculos y raíces</t>
  </si>
  <si>
    <t>01510</t>
  </si>
  <si>
    <t xml:space="preserve">  De ello: Papa</t>
  </si>
  <si>
    <t>01591</t>
  </si>
  <si>
    <t xml:space="preserve">                  Boniato</t>
  </si>
  <si>
    <t>01599</t>
  </si>
  <si>
    <t xml:space="preserve">                  Malanga</t>
  </si>
  <si>
    <t xml:space="preserve"> Plátano</t>
  </si>
  <si>
    <t>Hortalizas</t>
  </si>
  <si>
    <t>01234</t>
  </si>
  <si>
    <t xml:space="preserve"> De ello: Tomate</t>
  </si>
  <si>
    <t>01253</t>
  </si>
  <si>
    <t xml:space="preserve">                Cebolla</t>
  </si>
  <si>
    <t>01231</t>
  </si>
  <si>
    <t xml:space="preserve">                Pimiento</t>
  </si>
  <si>
    <t>Cereales</t>
  </si>
  <si>
    <t xml:space="preserve">   Arroz cáscara húmedo </t>
  </si>
  <si>
    <t xml:space="preserve">   Maíz</t>
  </si>
  <si>
    <t xml:space="preserve"> Frijoles</t>
  </si>
  <si>
    <t>Cítricos</t>
  </si>
  <si>
    <t>Otras frutas</t>
  </si>
  <si>
    <t>Alimenticios</t>
  </si>
  <si>
    <t xml:space="preserve">  Carne deshuesada de res (excluye hígado)</t>
  </si>
  <si>
    <t>21151</t>
  </si>
  <si>
    <t xml:space="preserve">  Hígado de res</t>
  </si>
  <si>
    <t xml:space="preserve">  Carne de cerdo en bandas</t>
  </si>
  <si>
    <t xml:space="preserve">  Carnes en conserva</t>
  </si>
  <si>
    <t xml:space="preserve">  Carne fresca de aves</t>
  </si>
  <si>
    <t xml:space="preserve">  Quesos  (excluye sucedáneo y soya)</t>
  </si>
  <si>
    <t>23161</t>
  </si>
  <si>
    <t xml:space="preserve">  Arroz elaborado o semielaborado</t>
  </si>
  <si>
    <t>23319</t>
  </si>
  <si>
    <t xml:space="preserve">  Piensos mezclados</t>
  </si>
  <si>
    <t>23490</t>
  </si>
  <si>
    <t xml:space="preserve">  Pan y galletas de sal</t>
  </si>
  <si>
    <t xml:space="preserve">  Pastas alimenticias</t>
  </si>
  <si>
    <t xml:space="preserve">  Conservas de frutas y vegetales (inc.de tomates y compotas)</t>
  </si>
  <si>
    <t>23911</t>
  </si>
  <si>
    <t xml:space="preserve">  Café tostado y envasado</t>
  </si>
  <si>
    <t>21210</t>
  </si>
  <si>
    <t xml:space="preserve">  Pescado entero seleccionado congelado</t>
  </si>
  <si>
    <t xml:space="preserve">  Filete de pescado</t>
  </si>
  <si>
    <t>16200</t>
  </si>
  <si>
    <t xml:space="preserve">  Sal común fina</t>
  </si>
  <si>
    <t>Bebidas</t>
  </si>
  <si>
    <t>24131</t>
  </si>
  <si>
    <t xml:space="preserve">  Bebidas alcohólicas (excluye vinos)</t>
  </si>
  <si>
    <t xml:space="preserve">  Vinos</t>
  </si>
  <si>
    <t>24310</t>
  </si>
  <si>
    <t xml:space="preserve">  Cerveza</t>
  </si>
  <si>
    <t>24490</t>
  </si>
  <si>
    <t xml:space="preserve">  Refrescos</t>
  </si>
  <si>
    <t>MMU</t>
  </si>
  <si>
    <t>Prendas de vestir</t>
  </si>
  <si>
    <t xml:space="preserve">  Ropa interior (excluye medias)</t>
  </si>
  <si>
    <t xml:space="preserve">  Ropa exterior</t>
  </si>
  <si>
    <t>Edición e impresión y  reproducción de grabaciones</t>
  </si>
  <si>
    <t xml:space="preserve">  Periódicos</t>
  </si>
  <si>
    <t xml:space="preserve">  Libros y folletos</t>
  </si>
  <si>
    <t xml:space="preserve">  Impresos comerciales</t>
  </si>
  <si>
    <t>Fertilizantes y compuestos de nitrógeno</t>
  </si>
  <si>
    <t>34613</t>
  </si>
  <si>
    <t xml:space="preserve">  Nitrato de amonio</t>
  </si>
  <si>
    <t>34641</t>
  </si>
  <si>
    <t xml:space="preserve">  Fertilizantes completos</t>
  </si>
  <si>
    <t>Productos de caucho y de plástico</t>
  </si>
  <si>
    <t>36111</t>
  </si>
  <si>
    <t xml:space="preserve">  Neumáticos nuevos</t>
  </si>
  <si>
    <t>36120</t>
  </si>
  <si>
    <t xml:space="preserve">  Neumáticos recapados</t>
  </si>
  <si>
    <t>Productos para la construcción</t>
  </si>
  <si>
    <t xml:space="preserve">  Cal</t>
  </si>
  <si>
    <t>37440</t>
  </si>
  <si>
    <t xml:space="preserve">  Cemento gris</t>
  </si>
  <si>
    <t>Metales comunes</t>
  </si>
  <si>
    <t>41267</t>
  </si>
  <si>
    <t xml:space="preserve">  Alambre acero brillante</t>
  </si>
  <si>
    <t>41242</t>
  </si>
  <si>
    <t xml:space="preserve">  Barras de acero corrugadas</t>
  </si>
  <si>
    <t>41121</t>
  </si>
  <si>
    <t xml:space="preserve">  Palanquillas de acero</t>
  </si>
  <si>
    <t>Maquinarias y  equipos</t>
  </si>
  <si>
    <t>44821</t>
  </si>
  <si>
    <t xml:space="preserve">  Cocinas de gas</t>
  </si>
  <si>
    <t>44811</t>
  </si>
  <si>
    <t xml:space="preserve">  Refrigeradores uso doméstico</t>
  </si>
  <si>
    <t>44815</t>
  </si>
  <si>
    <t xml:space="preserve">  Ventiladores</t>
  </si>
  <si>
    <t>44111</t>
  </si>
  <si>
    <t xml:space="preserve">  Arados</t>
  </si>
  <si>
    <t>44119</t>
  </si>
  <si>
    <t xml:space="preserve">  Gradas</t>
  </si>
  <si>
    <t>CONCEPTO</t>
  </si>
  <si>
    <t>Total</t>
  </si>
  <si>
    <t>MMP</t>
  </si>
  <si>
    <t xml:space="preserve">Per cápita </t>
  </si>
  <si>
    <t>P</t>
  </si>
  <si>
    <t>Venta promedio diaria</t>
  </si>
  <si>
    <t xml:space="preserve">Variación anual </t>
  </si>
  <si>
    <t>%</t>
  </si>
  <si>
    <t/>
  </si>
  <si>
    <t>Per cápita</t>
  </si>
  <si>
    <t xml:space="preserve">Venta promedio diaria </t>
  </si>
  <si>
    <t>Variación anual</t>
  </si>
  <si>
    <t>Participación en la circulación</t>
  </si>
  <si>
    <t xml:space="preserve">  mercantil minorista</t>
  </si>
  <si>
    <t>Millones de pesos</t>
  </si>
  <si>
    <t>Circulación</t>
  </si>
  <si>
    <t xml:space="preserve"> Mercantil</t>
  </si>
  <si>
    <t xml:space="preserve">  Comercio</t>
  </si>
  <si>
    <t>Alimentación</t>
  </si>
  <si>
    <t xml:space="preserve"> AÑOS/PROVINCIAS</t>
  </si>
  <si>
    <t xml:space="preserve"> Minorista</t>
  </si>
  <si>
    <t xml:space="preserve">  Pública</t>
  </si>
  <si>
    <t xml:space="preserve">    Pinar del Río</t>
  </si>
  <si>
    <t xml:space="preserve">    Artemisa</t>
  </si>
  <si>
    <t xml:space="preserve">    La Habana</t>
  </si>
  <si>
    <t xml:space="preserve">    Mayabeque</t>
  </si>
  <si>
    <t xml:space="preserve">    Matanzas</t>
  </si>
  <si>
    <t xml:space="preserve">    Villa Clara</t>
  </si>
  <si>
    <t xml:space="preserve">    Cienfuegos</t>
  </si>
  <si>
    <t xml:space="preserve">    Sancti Spíritus</t>
  </si>
  <si>
    <t xml:space="preserve">    Ciego de Ávila</t>
  </si>
  <si>
    <t xml:space="preserve">    Camagüey</t>
  </si>
  <si>
    <t xml:space="preserve">    Las Tunas</t>
  </si>
  <si>
    <t xml:space="preserve">    Holguín</t>
  </si>
  <si>
    <t xml:space="preserve">    Granma</t>
  </si>
  <si>
    <t xml:space="preserve">    Santiago de Cuba</t>
  </si>
  <si>
    <t xml:space="preserve">    Guantánamo</t>
  </si>
  <si>
    <t xml:space="preserve">    Isla de la Juventud</t>
  </si>
  <si>
    <t xml:space="preserve"> Millones de pesos</t>
  </si>
  <si>
    <t>Tiendas de</t>
  </si>
  <si>
    <t>productos</t>
  </si>
  <si>
    <t>alimenticios</t>
  </si>
  <si>
    <t>industriales</t>
  </si>
  <si>
    <t xml:space="preserve">    </t>
  </si>
  <si>
    <t>De ello:</t>
  </si>
  <si>
    <t>Tabacos y</t>
  </si>
  <si>
    <t>alcohólicas</t>
  </si>
  <si>
    <t>Cervezas</t>
  </si>
  <si>
    <t>cigarros</t>
  </si>
  <si>
    <t>Importacio   nes</t>
  </si>
  <si>
    <t xml:space="preserve">14,2 - Estructura de la producción nacional en la oferta de productos seleccionados / </t>
  </si>
  <si>
    <t xml:space="preserve">        It structures of the national production in the offer of selected products</t>
  </si>
  <si>
    <t xml:space="preserve">Nota: En los datos de La Habana se incluye el valor de la circulación mercantil minorista de empresas de </t>
  </si>
  <si>
    <t xml:space="preserve">          subordinación nacional radicadas en este territorio.</t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</si>
  <si>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 Incluye comedores obreros y merenderos.</t>
    </r>
  </si>
  <si>
    <t>Otros</t>
  </si>
  <si>
    <r>
      <t>Comestibles</t>
    </r>
    <r>
      <rPr>
        <b/>
        <vertAlign val="superscript"/>
        <sz val="9"/>
        <color theme="0"/>
        <rFont val="Arial"/>
        <family val="2"/>
      </rPr>
      <t xml:space="preserve"> (a)</t>
    </r>
  </si>
  <si>
    <t>Fuente:  SIEN  y SIEC Unión Eléctrica</t>
  </si>
  <si>
    <t xml:space="preserve"> 9 133,4</t>
  </si>
  <si>
    <t xml:space="preserve"> 6 459,2</t>
  </si>
  <si>
    <t xml:space="preserve"> 2 674,2</t>
  </si>
  <si>
    <t xml:space="preserve"> 9 315,5</t>
  </si>
  <si>
    <t xml:space="preserve"> 6 320,4</t>
  </si>
  <si>
    <t xml:space="preserve"> 2 995,1</t>
  </si>
  <si>
    <t xml:space="preserve"> 10 104,2</t>
  </si>
  <si>
    <t xml:space="preserve"> 6 265,8</t>
  </si>
  <si>
    <t xml:space="preserve"> 3 838,4</t>
  </si>
  <si>
    <t xml:space="preserve"> 13 334,4</t>
  </si>
  <si>
    <t xml:space="preserve"> 5 965,6</t>
  </si>
  <si>
    <t xml:space="preserve"> 7 368,8</t>
  </si>
  <si>
    <t xml:space="preserve"> 17 404,1</t>
  </si>
  <si>
    <t xml:space="preserve"> 8 028,2</t>
  </si>
  <si>
    <t xml:space="preserve"> 9 375,9</t>
  </si>
  <si>
    <t xml:space="preserve"> 23 320,9</t>
  </si>
  <si>
    <t xml:space="preserve"> 10 642,2</t>
  </si>
  <si>
    <t xml:space="preserve"> 12 678,7</t>
  </si>
  <si>
    <t xml:space="preserve"> 24 724,9</t>
  </si>
  <si>
    <t xml:space="preserve"> 10 586,8</t>
  </si>
  <si>
    <t xml:space="preserve"> 14 138,1</t>
  </si>
  <si>
    <t xml:space="preserve"> 26 578,3</t>
  </si>
  <si>
    <t xml:space="preserve"> 13 900,4</t>
  </si>
  <si>
    <t xml:space="preserve"> 12 677,9</t>
  </si>
  <si>
    <t xml:space="preserve"> 28 054,7</t>
  </si>
  <si>
    <t xml:space="preserve"> 16 765,8</t>
  </si>
  <si>
    <t xml:space="preserve"> 11 288,9</t>
  </si>
  <si>
    <t xml:space="preserve"> 29 303,9</t>
  </si>
  <si>
    <t xml:space="preserve"> 17 921,4</t>
  </si>
  <si>
    <t xml:space="preserve"> 11 382,5</t>
  </si>
  <si>
    <t xml:space="preserve"> 29 893,7</t>
  </si>
  <si>
    <t xml:space="preserve"> 18 749,4</t>
  </si>
  <si>
    <t xml:space="preserve"> 11 144,3</t>
  </si>
  <si>
    <t xml:space="preserve"> 30 983,9</t>
  </si>
  <si>
    <t xml:space="preserve"> 19 896,4</t>
  </si>
  <si>
    <t xml:space="preserve"> 11 087,5</t>
  </si>
  <si>
    <t xml:space="preserve"> 31 650,7</t>
  </si>
  <si>
    <t xml:space="preserve"> 21 642,8</t>
  </si>
  <si>
    <t xml:space="preserve"> 10 007,9</t>
  </si>
  <si>
    <t xml:space="preserve"> 32 179,8</t>
  </si>
  <si>
    <t xml:space="preserve"> 21 823,5</t>
  </si>
  <si>
    <t xml:space="preserve"> 10 356,3</t>
  </si>
  <si>
    <t xml:space="preserve"> 32 175,5</t>
  </si>
  <si>
    <t xml:space="preserve"> 21 960,6</t>
  </si>
  <si>
    <t xml:space="preserve"> 10 214,9</t>
  </si>
  <si>
    <t xml:space="preserve"> 30 594,8</t>
  </si>
  <si>
    <t xml:space="preserve"> 20 725,9</t>
  </si>
  <si>
    <t xml:space="preserve"> 9 868,9</t>
  </si>
  <si>
    <t xml:space="preserve"> 26 402,4</t>
  </si>
  <si>
    <t xml:space="preserve"> 17 690,9</t>
  </si>
  <si>
    <t xml:space="preserve"> 8 711,5</t>
  </si>
  <si>
    <t xml:space="preserve"> 123 567,3</t>
  </si>
  <si>
    <t xml:space="preserve"> 94 565,1</t>
  </si>
  <si>
    <t xml:space="preserve"> 29 002,2</t>
  </si>
  <si>
    <t xml:space="preserve"> 104 095,9</t>
  </si>
  <si>
    <t xml:space="preserve"> 39 520,7</t>
  </si>
  <si>
    <t>…</t>
  </si>
  <si>
    <t xml:space="preserve">14.1 - Valor de la circulación mercantil minorista de bienes. </t>
  </si>
  <si>
    <t>14.2 - Ventas en el comercio minorista.</t>
  </si>
  <si>
    <t>14.3 - Ventas en la alimentación pública.</t>
  </si>
  <si>
    <t xml:space="preserve">14.4 - Valor de la circulación mercantil minorista de bienes  por provincias. </t>
  </si>
  <si>
    <t xml:space="preserve">14.5- Ventas totales por tipos de establecimientos en el comercio minorista por provincias. </t>
  </si>
  <si>
    <t>14.6 - Ventas por conceptos en la alimentación pública por provincias.</t>
  </si>
  <si>
    <t>Comercio</t>
  </si>
  <si>
    <t xml:space="preserve"> Alimentación</t>
  </si>
  <si>
    <t xml:space="preserve">Comestibles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</si>
</sst>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_)"/>
    <numFmt numFmtId="165" formatCode="General_)"/>
    <numFmt numFmtId="166" formatCode="0.0"/>
    <numFmt numFmtId="167" formatCode="0.0_)"/>
    <numFmt numFmtId="168" formatCode="#,##0.0"/>
    <numFmt numFmtId="169" formatCode="_-* #,##0.00\ [$€]_-;\-* #,##0.00\ [$€]_-;_-* &quot;-&quot;??\ [$€]_-;_-@_-"/>
    <numFmt numFmtId="170" formatCode="_-* #,##0.00\ _P_t_s_-;\-* #,##0.00\ _P_t_s_-;_-* &quot;-&quot;??\ _P_t_s_-;_-@_-"/>
    <numFmt numFmtId="171" formatCode="#\ ###\ ###.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i/>
      <sz val="8"/>
      <color indexed="8"/>
      <name val="Arial"/>
      <family val="2"/>
    </font>
    <font>
      <b/>
      <sz val="10"/>
      <color rgb="FF00009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9"/>
      <name val="Arial"/>
      <family val="2"/>
    </font>
    <font>
      <sz val="8"/>
      <color rgb="FF0070C0"/>
      <name val="Arial"/>
      <family val="2"/>
    </font>
    <font>
      <b/>
      <sz val="15"/>
      <color indexed="62"/>
      <name val="Calibri"/>
      <family val="2"/>
    </font>
    <font>
      <sz val="9"/>
      <color rgb="FFFF0000"/>
      <name val="Arial"/>
      <family val="2"/>
    </font>
    <font>
      <b/>
      <i/>
      <sz val="10"/>
      <color rgb="FF000099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9"/>
      <color rgb="FF000099"/>
      <name val="Arial"/>
      <family val="2"/>
    </font>
    <font>
      <sz val="11"/>
      <name val="Arial"/>
      <family val="2"/>
    </font>
    <font>
      <sz val="11"/>
      <color rgb="FF00009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9"/>
      <color rgb="FF000099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b/>
      <sz val="8"/>
      <color rgb="FFFF0000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9"/>
      <color rgb="FFFFFFFF"/>
      <name val="Arial"/>
      <family val="2"/>
    </font>
    <font>
      <sz val="10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  <fill>
      <patternFill patternType="solid">
        <fgColor rgb="FF6695C4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6695C4"/>
      </bottom>
      <diagonal/>
    </border>
  </borders>
  <cellStyleXfs count="17">
    <xf numFmtId="0" fontId="0" fillId="0" borderId="0"/>
    <xf numFmtId="164" fontId="2" fillId="0" borderId="0"/>
    <xf numFmtId="165" fontId="2" fillId="0" borderId="0"/>
    <xf numFmtId="0" fontId="2" fillId="0" borderId="0"/>
    <xf numFmtId="0" fontId="17" fillId="0" borderId="3" applyNumberFormat="0" applyFill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257">
    <xf numFmtId="0" fontId="0" fillId="0" borderId="0" xfId="0"/>
    <xf numFmtId="164" fontId="9" fillId="0" borderId="0" xfId="1" applyNumberFormat="1" applyFont="1" applyFill="1" applyBorder="1" applyAlignment="1" applyProtection="1">
      <alignment vertical="center"/>
    </xf>
    <xf numFmtId="1" fontId="9" fillId="0" borderId="0" xfId="2" applyNumberFormat="1" applyFont="1" applyFill="1" applyBorder="1" applyAlignment="1" applyProtection="1">
      <alignment horizontal="center" vertical="center" wrapText="1"/>
    </xf>
    <xf numFmtId="164" fontId="7" fillId="0" borderId="0" xfId="1" applyFont="1" applyAlignment="1" applyProtection="1">
      <alignment horizontal="left" vertical="center"/>
    </xf>
    <xf numFmtId="164" fontId="8" fillId="0" borderId="0" xfId="1" applyFont="1" applyAlignment="1" applyProtection="1">
      <alignment horizontal="left" vertical="center"/>
    </xf>
    <xf numFmtId="164" fontId="9" fillId="0" borderId="0" xfId="1" applyFont="1" applyFill="1" applyAlignment="1" applyProtection="1">
      <alignment horizontal="left" vertical="center"/>
    </xf>
    <xf numFmtId="49" fontId="13" fillId="0" borderId="0" xfId="0" applyNumberFormat="1" applyFont="1" applyFill="1" applyBorder="1" applyAlignment="1" applyProtection="1">
      <alignment horizontal="left" vertical="center"/>
    </xf>
    <xf numFmtId="49" fontId="13" fillId="0" borderId="0" xfId="0" applyNumberFormat="1" applyFont="1" applyFill="1" applyBorder="1" applyAlignment="1" applyProtection="1">
      <alignment horizontal="left" vertical="center" wrapText="1"/>
    </xf>
    <xf numFmtId="168" fontId="8" fillId="0" borderId="0" xfId="1" applyNumberFormat="1" applyFont="1" applyFill="1" applyAlignment="1" applyProtection="1">
      <alignment horizontal="left" vertical="center"/>
    </xf>
    <xf numFmtId="49" fontId="16" fillId="0" borderId="0" xfId="0" applyNumberFormat="1" applyFont="1" applyFill="1" applyAlignment="1" applyProtection="1">
      <alignment vertical="center"/>
    </xf>
    <xf numFmtId="164" fontId="8" fillId="0" borderId="0" xfId="1" applyNumberFormat="1" applyFont="1" applyAlignment="1" applyProtection="1">
      <alignment horizontal="left" vertical="center"/>
    </xf>
    <xf numFmtId="164" fontId="3" fillId="0" borderId="0" xfId="1" applyFont="1" applyProtection="1"/>
    <xf numFmtId="164" fontId="3" fillId="0" borderId="0" xfId="1" applyFont="1" applyAlignment="1" applyProtection="1">
      <alignment horizontal="center"/>
    </xf>
    <xf numFmtId="49" fontId="4" fillId="0" borderId="0" xfId="1" applyNumberFormat="1" applyFont="1" applyAlignment="1" applyProtection="1">
      <alignment horizontal="left"/>
    </xf>
    <xf numFmtId="167" fontId="3" fillId="0" borderId="0" xfId="1" applyNumberFormat="1" applyFont="1" applyProtection="1"/>
    <xf numFmtId="167" fontId="8" fillId="0" borderId="0" xfId="1" applyNumberFormat="1" applyFont="1" applyAlignment="1" applyProtection="1">
      <alignment horizontal="right"/>
    </xf>
    <xf numFmtId="164" fontId="6" fillId="0" borderId="0" xfId="1" applyFont="1" applyProtection="1"/>
    <xf numFmtId="164" fontId="6" fillId="0" borderId="0" xfId="1" applyFont="1" applyAlignment="1" applyProtection="1">
      <alignment horizontal="center"/>
    </xf>
    <xf numFmtId="1" fontId="9" fillId="0" borderId="0" xfId="2" applyNumberFormat="1" applyFont="1" applyFill="1" applyBorder="1" applyAlignment="1" applyProtection="1">
      <alignment horizontal="center" wrapText="1"/>
    </xf>
    <xf numFmtId="49" fontId="9" fillId="0" borderId="0" xfId="2" applyNumberFormat="1" applyFont="1" applyFill="1" applyBorder="1" applyAlignment="1" applyProtection="1">
      <alignment horizontal="center" vertical="center"/>
    </xf>
    <xf numFmtId="49" fontId="9" fillId="0" borderId="0" xfId="2" applyNumberFormat="1" applyFont="1" applyFill="1" applyBorder="1" applyAlignment="1" applyProtection="1">
      <alignment horizontal="center"/>
    </xf>
    <xf numFmtId="164" fontId="8" fillId="0" borderId="2" xfId="1" applyFont="1" applyFill="1" applyBorder="1" applyAlignment="1" applyProtection="1">
      <alignment horizontal="left"/>
    </xf>
    <xf numFmtId="166" fontId="8" fillId="0" borderId="2" xfId="1" applyNumberFormat="1" applyFont="1" applyFill="1" applyBorder="1" applyAlignment="1" applyProtection="1">
      <alignment horizontal="right"/>
    </xf>
    <xf numFmtId="167" fontId="8" fillId="0" borderId="2" xfId="1" applyNumberFormat="1" applyFont="1" applyFill="1" applyBorder="1" applyAlignment="1" applyProtection="1">
      <alignment horizontal="right"/>
    </xf>
    <xf numFmtId="164" fontId="8" fillId="0" borderId="0" xfId="1" applyFont="1" applyBorder="1" applyAlignment="1" applyProtection="1">
      <alignment horizontal="left"/>
    </xf>
    <xf numFmtId="167" fontId="6" fillId="0" borderId="0" xfId="1" applyNumberFormat="1" applyFont="1" applyProtection="1"/>
    <xf numFmtId="167" fontId="6" fillId="0" borderId="0" xfId="1" applyNumberFormat="1" applyFont="1" applyAlignment="1" applyProtection="1"/>
    <xf numFmtId="164" fontId="6" fillId="0" borderId="0" xfId="1" applyFont="1" applyAlignment="1" applyProtection="1"/>
    <xf numFmtId="167" fontId="10" fillId="0" borderId="0" xfId="1" applyNumberFormat="1" applyFont="1" applyAlignment="1" applyProtection="1"/>
    <xf numFmtId="168" fontId="8" fillId="0" borderId="0" xfId="1" applyNumberFormat="1" applyFont="1" applyAlignment="1" applyProtection="1">
      <alignment horizontal="right" wrapText="1"/>
    </xf>
    <xf numFmtId="167" fontId="8" fillId="0" borderId="0" xfId="1" applyNumberFormat="1" applyFont="1" applyAlignment="1" applyProtection="1">
      <alignment horizontal="right" wrapText="1"/>
    </xf>
    <xf numFmtId="168" fontId="8" fillId="0" borderId="0" xfId="1" applyNumberFormat="1" applyFont="1" applyBorder="1" applyAlignment="1" applyProtection="1"/>
    <xf numFmtId="49" fontId="11" fillId="0" borderId="0" xfId="0" applyNumberFormat="1" applyFont="1"/>
    <xf numFmtId="49" fontId="13" fillId="0" borderId="0" xfId="3" applyNumberFormat="1" applyFont="1" applyAlignment="1" applyProtection="1"/>
    <xf numFmtId="168" fontId="8" fillId="2" borderId="0" xfId="1" applyNumberFormat="1" applyFont="1" applyFill="1" applyBorder="1" applyAlignment="1" applyProtection="1"/>
    <xf numFmtId="168" fontId="8" fillId="2" borderId="0" xfId="1" applyNumberFormat="1" applyFont="1" applyFill="1" applyAlignment="1" applyProtection="1">
      <alignment horizontal="right" wrapText="1"/>
    </xf>
    <xf numFmtId="168" fontId="9" fillId="0" borderId="0" xfId="0" applyNumberFormat="1" applyFont="1" applyBorder="1"/>
    <xf numFmtId="164" fontId="13" fillId="0" borderId="0" xfId="1" applyFont="1" applyFill="1" applyAlignment="1" applyProtection="1">
      <alignment horizontal="center"/>
    </xf>
    <xf numFmtId="168" fontId="9" fillId="0" borderId="0" xfId="1" applyNumberFormat="1" applyFont="1" applyBorder="1" applyAlignment="1" applyProtection="1"/>
    <xf numFmtId="164" fontId="14" fillId="0" borderId="0" xfId="1" applyFont="1" applyFill="1" applyAlignment="1" applyProtection="1"/>
    <xf numFmtId="168" fontId="8" fillId="0" borderId="0" xfId="1" applyNumberFormat="1" applyFont="1" applyBorder="1" applyProtection="1"/>
    <xf numFmtId="168" fontId="8" fillId="0" borderId="0" xfId="1" applyNumberFormat="1" applyFont="1" applyProtection="1"/>
    <xf numFmtId="167" fontId="8" fillId="0" borderId="0" xfId="1" applyNumberFormat="1" applyFont="1" applyProtection="1"/>
    <xf numFmtId="168" fontId="18" fillId="0" borderId="0" xfId="1" applyNumberFormat="1" applyFont="1" applyAlignment="1" applyProtection="1">
      <alignment horizontal="right" wrapText="1"/>
    </xf>
    <xf numFmtId="164" fontId="6" fillId="0" borderId="0" xfId="1" applyFont="1" applyFill="1" applyProtection="1"/>
    <xf numFmtId="164" fontId="6" fillId="0" borderId="0" xfId="1" applyFont="1" applyFill="1" applyAlignment="1" applyProtection="1">
      <alignment horizontal="center"/>
    </xf>
    <xf numFmtId="168" fontId="9" fillId="0" borderId="0" xfId="1" applyNumberFormat="1" applyFont="1" applyAlignment="1" applyProtection="1">
      <alignment horizontal="right" wrapText="1"/>
    </xf>
    <xf numFmtId="167" fontId="12" fillId="0" borderId="0" xfId="1" applyNumberFormat="1" applyFont="1" applyAlignment="1" applyProtection="1">
      <alignment horizontal="right" wrapText="1"/>
    </xf>
    <xf numFmtId="166" fontId="8" fillId="0" borderId="0" xfId="1" applyNumberFormat="1" applyFont="1" applyFill="1" applyProtection="1"/>
    <xf numFmtId="3" fontId="8" fillId="0" borderId="0" xfId="1" applyNumberFormat="1" applyFont="1" applyProtection="1"/>
    <xf numFmtId="3" fontId="18" fillId="0" borderId="0" xfId="1" applyNumberFormat="1" applyFont="1" applyFill="1" applyProtection="1"/>
    <xf numFmtId="164" fontId="5" fillId="0" borderId="2" xfId="1" applyFont="1" applyBorder="1" applyAlignment="1" applyProtection="1">
      <alignment horizontal="left"/>
    </xf>
    <xf numFmtId="168" fontId="8" fillId="0" borderId="2" xfId="1" applyNumberFormat="1" applyFont="1" applyBorder="1" applyAlignment="1" applyProtection="1">
      <alignment horizontal="right"/>
    </xf>
    <xf numFmtId="167" fontId="8" fillId="0" borderId="2" xfId="1" applyNumberFormat="1" applyFont="1" applyBorder="1" applyAlignment="1" applyProtection="1">
      <alignment horizontal="right"/>
    </xf>
    <xf numFmtId="164" fontId="5" fillId="0" borderId="0" xfId="1" applyFont="1" applyAlignment="1" applyProtection="1">
      <alignment horizontal="left"/>
    </xf>
    <xf numFmtId="166" fontId="8" fillId="0" borderId="0" xfId="1" applyNumberFormat="1" applyFont="1" applyProtection="1"/>
    <xf numFmtId="164" fontId="8" fillId="0" borderId="0" xfId="1" quotePrefix="1" applyFont="1" applyFill="1" applyAlignment="1" applyProtection="1">
      <alignment horizontal="left" vertical="center"/>
    </xf>
    <xf numFmtId="167" fontId="7" fillId="0" borderId="0" xfId="1" applyNumberFormat="1" applyFont="1" applyAlignment="1" applyProtection="1">
      <alignment horizontal="right" wrapText="1"/>
    </xf>
    <xf numFmtId="167" fontId="5" fillId="0" borderId="0" xfId="1" applyNumberFormat="1" applyFont="1" applyAlignment="1" applyProtection="1"/>
    <xf numFmtId="49" fontId="19" fillId="0" borderId="0" xfId="1" applyNumberFormat="1" applyFont="1" applyAlignment="1" applyProtection="1">
      <alignment horizontal="left"/>
    </xf>
    <xf numFmtId="164" fontId="8" fillId="0" borderId="2" xfId="1" applyFont="1" applyBorder="1" applyAlignment="1" applyProtection="1">
      <alignment horizontal="left" vertical="center"/>
    </xf>
    <xf numFmtId="167" fontId="8" fillId="0" borderId="2" xfId="1" applyNumberFormat="1" applyFont="1" applyBorder="1" applyAlignment="1" applyProtection="1">
      <alignment horizontal="right" wrapText="1"/>
    </xf>
    <xf numFmtId="167" fontId="6" fillId="0" borderId="2" xfId="1" applyNumberFormat="1" applyFont="1" applyBorder="1" applyAlignment="1" applyProtection="1"/>
    <xf numFmtId="168" fontId="7" fillId="0" borderId="0" xfId="1" applyNumberFormat="1" applyFont="1" applyAlignment="1" applyProtection="1">
      <alignment horizontal="right" wrapText="1"/>
    </xf>
    <xf numFmtId="3" fontId="7" fillId="0" borderId="0" xfId="1" applyNumberFormat="1" applyFont="1" applyAlignment="1" applyProtection="1">
      <alignment horizontal="right" wrapText="1"/>
    </xf>
    <xf numFmtId="164" fontId="5" fillId="0" borderId="0" xfId="1" applyFont="1" applyProtection="1"/>
    <xf numFmtId="0" fontId="20" fillId="0" borderId="0" xfId="12" applyFont="1" applyProtection="1"/>
    <xf numFmtId="0" fontId="9" fillId="0" borderId="0" xfId="12" applyFont="1" applyBorder="1" applyAlignment="1" applyProtection="1">
      <alignment horizontal="left"/>
    </xf>
    <xf numFmtId="0" fontId="9" fillId="0" borderId="0" xfId="12" applyFont="1" applyBorder="1" applyProtection="1"/>
    <xf numFmtId="0" fontId="9" fillId="0" borderId="0" xfId="12" applyFont="1" applyBorder="1" applyAlignment="1" applyProtection="1">
      <alignment horizontal="right"/>
    </xf>
    <xf numFmtId="0" fontId="9" fillId="0" borderId="0" xfId="12" applyFont="1" applyProtection="1"/>
    <xf numFmtId="0" fontId="9" fillId="0" borderId="0" xfId="13" applyFont="1" applyFill="1" applyBorder="1" applyAlignment="1" applyProtection="1">
      <alignment horizontal="left"/>
    </xf>
    <xf numFmtId="166" fontId="9" fillId="0" borderId="0" xfId="12" applyNumberFormat="1" applyFont="1" applyBorder="1" applyProtection="1"/>
    <xf numFmtId="166" fontId="9" fillId="0" borderId="0" xfId="12" applyNumberFormat="1" applyFont="1" applyBorder="1" applyAlignment="1" applyProtection="1">
      <alignment horizontal="left" indent="1"/>
    </xf>
    <xf numFmtId="166" fontId="9" fillId="0" borderId="0" xfId="12" applyNumberFormat="1" applyFont="1" applyBorder="1" applyAlignment="1" applyProtection="1">
      <alignment horizontal="center"/>
    </xf>
    <xf numFmtId="3" fontId="9" fillId="0" borderId="0" xfId="12" applyNumberFormat="1" applyFont="1" applyFill="1" applyBorder="1" applyAlignment="1" applyProtection="1">
      <alignment horizontal="right"/>
      <protection locked="0"/>
    </xf>
    <xf numFmtId="0" fontId="9" fillId="0" borderId="0" xfId="12" applyFont="1" applyAlignment="1" applyProtection="1"/>
    <xf numFmtId="171" fontId="9" fillId="0" borderId="0" xfId="12" applyNumberFormat="1" applyFont="1" applyFill="1" applyBorder="1" applyAlignment="1" applyProtection="1">
      <alignment horizontal="right"/>
      <protection locked="0"/>
    </xf>
    <xf numFmtId="168" fontId="9" fillId="0" borderId="0" xfId="12" applyNumberFormat="1" applyFont="1" applyBorder="1" applyProtection="1"/>
    <xf numFmtId="0" fontId="11" fillId="0" borderId="0" xfId="12" applyFont="1" applyBorder="1" applyProtection="1"/>
    <xf numFmtId="0" fontId="11" fillId="0" borderId="0" xfId="12" applyFont="1" applyProtection="1"/>
    <xf numFmtId="0" fontId="21" fillId="0" borderId="0" xfId="12" applyFont="1" applyBorder="1" applyAlignment="1" applyProtection="1">
      <alignment horizontal="left"/>
    </xf>
    <xf numFmtId="1" fontId="9" fillId="0" borderId="0" xfId="12" applyNumberFormat="1" applyFont="1" applyBorder="1" applyAlignment="1" applyProtection="1">
      <alignment horizontal="left" indent="1"/>
    </xf>
    <xf numFmtId="0" fontId="9" fillId="0" borderId="0" xfId="12" applyFont="1" applyBorder="1" applyAlignment="1" applyProtection="1">
      <alignment horizontal="left" indent="1"/>
    </xf>
    <xf numFmtId="0" fontId="9" fillId="0" borderId="0" xfId="12" applyFont="1" applyBorder="1" applyAlignment="1" applyProtection="1">
      <alignment horizontal="center"/>
    </xf>
    <xf numFmtId="0" fontId="9" fillId="0" borderId="0" xfId="12" applyFont="1" applyBorder="1" applyAlignment="1" applyProtection="1"/>
    <xf numFmtId="0" fontId="23" fillId="0" borderId="0" xfId="14" applyFont="1" applyAlignment="1" applyProtection="1">
      <alignment horizontal="center"/>
    </xf>
    <xf numFmtId="0" fontId="23" fillId="0" borderId="0" xfId="14" applyFont="1" applyProtection="1"/>
    <xf numFmtId="0" fontId="13" fillId="0" borderId="0" xfId="14" applyFont="1" applyBorder="1" applyAlignment="1" applyProtection="1">
      <alignment horizontal="left"/>
    </xf>
    <xf numFmtId="0" fontId="13" fillId="0" borderId="0" xfId="14" applyFont="1" applyBorder="1" applyAlignment="1" applyProtection="1">
      <alignment horizontal="center"/>
    </xf>
    <xf numFmtId="0" fontId="9" fillId="0" borderId="0" xfId="14" applyFont="1" applyBorder="1" applyAlignment="1" applyProtection="1">
      <alignment horizontal="right"/>
    </xf>
    <xf numFmtId="0" fontId="13" fillId="0" borderId="0" xfId="14" applyFont="1" applyBorder="1" applyProtection="1"/>
    <xf numFmtId="0" fontId="23" fillId="0" borderId="0" xfId="14" applyFont="1" applyBorder="1" applyProtection="1"/>
    <xf numFmtId="0" fontId="9" fillId="0" borderId="0" xfId="14" applyFont="1" applyBorder="1" applyAlignment="1" applyProtection="1">
      <alignment horizontal="left"/>
    </xf>
    <xf numFmtId="171" fontId="9" fillId="0" borderId="0" xfId="14" applyNumberFormat="1" applyFont="1" applyBorder="1" applyAlignment="1" applyProtection="1">
      <alignment horizontal="right"/>
    </xf>
    <xf numFmtId="0" fontId="13" fillId="0" borderId="0" xfId="14" applyFont="1" applyBorder="1" applyAlignment="1" applyProtection="1">
      <alignment vertical="center"/>
    </xf>
    <xf numFmtId="0" fontId="23" fillId="0" borderId="0" xfId="14" applyFont="1" applyAlignment="1" applyProtection="1">
      <alignment vertical="center"/>
    </xf>
    <xf numFmtId="0" fontId="25" fillId="0" borderId="0" xfId="14" applyFont="1" applyAlignment="1" applyProtection="1">
      <alignment vertical="center"/>
    </xf>
    <xf numFmtId="171" fontId="9" fillId="0" borderId="0" xfId="15" applyNumberFormat="1" applyFont="1" applyBorder="1" applyAlignment="1" applyProtection="1">
      <alignment horizontal="right"/>
    </xf>
    <xf numFmtId="168" fontId="9" fillId="0" borderId="0" xfId="8" applyNumberFormat="1" applyFont="1" applyFill="1" applyBorder="1"/>
    <xf numFmtId="168" fontId="9" fillId="0" borderId="0" xfId="0" applyNumberFormat="1" applyFont="1" applyFill="1"/>
    <xf numFmtId="166" fontId="23" fillId="0" borderId="0" xfId="14" applyNumberFormat="1" applyFont="1" applyProtection="1"/>
    <xf numFmtId="168" fontId="9" fillId="0" borderId="0" xfId="14" applyNumberFormat="1" applyFont="1" applyBorder="1" applyAlignment="1" applyProtection="1">
      <alignment horizontal="right"/>
      <protection locked="0"/>
    </xf>
    <xf numFmtId="0" fontId="23" fillId="0" borderId="0" xfId="15" applyFont="1" applyProtection="1"/>
    <xf numFmtId="0" fontId="13" fillId="0" borderId="0" xfId="15" applyFont="1" applyBorder="1" applyAlignment="1" applyProtection="1">
      <alignment horizontal="left"/>
    </xf>
    <xf numFmtId="0" fontId="13" fillId="0" borderId="0" xfId="15" applyFont="1" applyBorder="1" applyProtection="1"/>
    <xf numFmtId="0" fontId="13" fillId="0" borderId="0" xfId="15" applyFont="1" applyBorder="1" applyAlignment="1" applyProtection="1">
      <alignment horizontal="right"/>
    </xf>
    <xf numFmtId="167" fontId="9" fillId="0" borderId="0" xfId="15" applyNumberFormat="1" applyFont="1" applyBorder="1" applyAlignment="1" applyProtection="1">
      <alignment horizontal="right"/>
    </xf>
    <xf numFmtId="0" fontId="9" fillId="0" borderId="0" xfId="15" applyFont="1" applyProtection="1"/>
    <xf numFmtId="0" fontId="26" fillId="0" borderId="0" xfId="15" applyFont="1" applyBorder="1" applyAlignment="1" applyProtection="1">
      <alignment horizontal="left"/>
    </xf>
    <xf numFmtId="167" fontId="26" fillId="0" borderId="0" xfId="15" applyNumberFormat="1" applyFont="1" applyBorder="1" applyAlignment="1" applyProtection="1">
      <alignment horizontal="center"/>
    </xf>
    <xf numFmtId="167" fontId="26" fillId="0" borderId="0" xfId="15" applyNumberFormat="1" applyFont="1" applyBorder="1" applyAlignment="1" applyProtection="1">
      <alignment horizontal="right"/>
    </xf>
    <xf numFmtId="0" fontId="25" fillId="0" borderId="0" xfId="15" applyFont="1" applyProtection="1"/>
    <xf numFmtId="0" fontId="9" fillId="0" borderId="0" xfId="15" applyFont="1" applyBorder="1" applyAlignment="1" applyProtection="1">
      <alignment horizontal="left"/>
    </xf>
    <xf numFmtId="166" fontId="13" fillId="0" borderId="0" xfId="15" applyNumberFormat="1" applyFont="1" applyBorder="1" applyAlignment="1" applyProtection="1">
      <alignment horizontal="right"/>
    </xf>
    <xf numFmtId="166" fontId="13" fillId="0" borderId="0" xfId="15" applyNumberFormat="1" applyFont="1" applyBorder="1" applyProtection="1"/>
    <xf numFmtId="171" fontId="13" fillId="0" borderId="0" xfId="15" applyNumberFormat="1" applyFont="1" applyBorder="1" applyProtection="1">
      <protection locked="0"/>
    </xf>
    <xf numFmtId="0" fontId="23" fillId="0" borderId="0" xfId="15" applyFont="1" applyAlignment="1" applyProtection="1">
      <alignment horizontal="right"/>
    </xf>
    <xf numFmtId="0" fontId="9" fillId="0" borderId="0" xfId="15" applyFont="1" applyBorder="1" applyProtection="1"/>
    <xf numFmtId="0" fontId="13" fillId="0" borderId="0" xfId="15" applyFont="1" applyFill="1" applyBorder="1" applyProtection="1"/>
    <xf numFmtId="166" fontId="9" fillId="0" borderId="0" xfId="15" applyNumberFormat="1" applyFont="1" applyBorder="1" applyAlignment="1" applyProtection="1">
      <alignment horizontal="right"/>
    </xf>
    <xf numFmtId="166" fontId="9" fillId="0" borderId="0" xfId="15" applyNumberFormat="1" applyFont="1" applyBorder="1" applyProtection="1"/>
    <xf numFmtId="171" fontId="9" fillId="0" borderId="0" xfId="15" applyNumberFormat="1" applyFont="1" applyBorder="1" applyProtection="1"/>
    <xf numFmtId="168" fontId="9" fillId="0" borderId="0" xfId="15" applyNumberFormat="1" applyFont="1" applyBorder="1" applyProtection="1"/>
    <xf numFmtId="168" fontId="9" fillId="0" borderId="0" xfId="15" applyNumberFormat="1" applyFont="1" applyBorder="1" applyAlignment="1" applyProtection="1">
      <alignment horizontal="right"/>
      <protection locked="0"/>
    </xf>
    <xf numFmtId="168" fontId="9" fillId="0" borderId="0" xfId="15" applyNumberFormat="1" applyFont="1" applyBorder="1" applyProtection="1">
      <protection locked="0"/>
    </xf>
    <xf numFmtId="168" fontId="9" fillId="3" borderId="0" xfId="15" applyNumberFormat="1" applyFont="1" applyFill="1" applyBorder="1" applyProtection="1">
      <protection locked="0"/>
    </xf>
    <xf numFmtId="49" fontId="19" fillId="0" borderId="1" xfId="1" applyNumberFormat="1" applyFont="1" applyBorder="1" applyAlignment="1" applyProtection="1">
      <alignment horizontal="left"/>
    </xf>
    <xf numFmtId="164" fontId="3" fillId="0" borderId="1" xfId="1" applyFont="1" applyBorder="1" applyProtection="1"/>
    <xf numFmtId="167" fontId="3" fillId="0" borderId="1" xfId="1" applyNumberFormat="1" applyFont="1" applyBorder="1" applyProtection="1"/>
    <xf numFmtId="49" fontId="9" fillId="0" borderId="0" xfId="2" applyNumberFormat="1" applyFont="1" applyFill="1" applyBorder="1" applyAlignment="1" applyProtection="1">
      <alignment horizontal="right" vertical="center"/>
    </xf>
    <xf numFmtId="168" fontId="8" fillId="0" borderId="2" xfId="1" applyNumberFormat="1" applyFont="1" applyBorder="1" applyProtection="1"/>
    <xf numFmtId="168" fontId="9" fillId="0" borderId="2" xfId="1" applyNumberFormat="1" applyFont="1" applyBorder="1" applyAlignment="1" applyProtection="1">
      <alignment horizontal="right" wrapText="1"/>
    </xf>
    <xf numFmtId="0" fontId="4" fillId="0" borderId="0" xfId="0" applyFont="1"/>
    <xf numFmtId="0" fontId="4" fillId="0" borderId="0" xfId="12" applyFont="1" applyBorder="1" applyProtection="1"/>
    <xf numFmtId="0" fontId="20" fillId="0" borderId="0" xfId="12" applyFont="1" applyBorder="1" applyProtection="1"/>
    <xf numFmtId="0" fontId="19" fillId="0" borderId="0" xfId="3" applyFont="1" applyBorder="1" applyAlignment="1" applyProtection="1">
      <alignment horizontal="left"/>
    </xf>
    <xf numFmtId="168" fontId="9" fillId="0" borderId="0" xfId="12" applyNumberFormat="1" applyFont="1" applyBorder="1" applyAlignment="1" applyProtection="1"/>
    <xf numFmtId="3" fontId="9" fillId="0" borderId="0" xfId="12" applyNumberFormat="1" applyFont="1" applyBorder="1" applyProtection="1"/>
    <xf numFmtId="3" fontId="9" fillId="0" borderId="0" xfId="11" applyNumberFormat="1" applyFont="1" applyBorder="1"/>
    <xf numFmtId="168" fontId="9" fillId="0" borderId="0" xfId="11" applyNumberFormat="1" applyFont="1" applyBorder="1"/>
    <xf numFmtId="0" fontId="9" fillId="0" borderId="0" xfId="12" applyFont="1" applyFill="1" applyBorder="1" applyProtection="1"/>
    <xf numFmtId="0" fontId="30" fillId="4" borderId="0" xfId="13" applyFont="1" applyFill="1" applyBorder="1" applyAlignment="1" applyProtection="1">
      <alignment horizontal="left"/>
    </xf>
    <xf numFmtId="166" fontId="30" fillId="4" borderId="0" xfId="12" applyNumberFormat="1" applyFont="1" applyFill="1" applyBorder="1" applyProtection="1"/>
    <xf numFmtId="0" fontId="30" fillId="4" borderId="0" xfId="12" applyFont="1" applyFill="1" applyBorder="1" applyProtection="1"/>
    <xf numFmtId="166" fontId="28" fillId="4" borderId="0" xfId="12" applyNumberFormat="1" applyFont="1" applyFill="1" applyBorder="1" applyAlignment="1" applyProtection="1">
      <alignment horizontal="center"/>
    </xf>
    <xf numFmtId="171" fontId="28" fillId="4" borderId="0" xfId="12" applyNumberFormat="1" applyFont="1" applyFill="1" applyBorder="1" applyAlignment="1" applyProtection="1">
      <alignment horizontal="right"/>
      <protection locked="0"/>
    </xf>
    <xf numFmtId="0" fontId="28" fillId="4" borderId="0" xfId="12" applyFont="1" applyFill="1" applyBorder="1" applyAlignment="1" applyProtection="1">
      <alignment horizontal="left"/>
    </xf>
    <xf numFmtId="0" fontId="28" fillId="4" borderId="0" xfId="12" applyFont="1" applyFill="1" applyBorder="1" applyAlignment="1" applyProtection="1">
      <alignment horizontal="center"/>
    </xf>
    <xf numFmtId="168" fontId="28" fillId="4" borderId="0" xfId="12" applyNumberFormat="1" applyFont="1" applyFill="1" applyBorder="1" applyProtection="1"/>
    <xf numFmtId="0" fontId="9" fillId="0" borderId="5" xfId="12" applyFont="1" applyBorder="1" applyProtection="1"/>
    <xf numFmtId="0" fontId="22" fillId="0" borderId="0" xfId="14" applyFont="1" applyBorder="1" applyAlignment="1" applyProtection="1">
      <alignment horizontal="center"/>
    </xf>
    <xf numFmtId="0" fontId="4" fillId="0" borderId="0" xfId="14" applyFont="1" applyBorder="1" applyAlignment="1" applyProtection="1">
      <alignment horizontal="center"/>
    </xf>
    <xf numFmtId="0" fontId="23" fillId="0" borderId="0" xfId="14" applyFont="1" applyBorder="1" applyAlignment="1" applyProtection="1">
      <alignment horizontal="center"/>
    </xf>
    <xf numFmtId="0" fontId="24" fillId="0" borderId="0" xfId="14" applyFont="1" applyBorder="1" applyAlignment="1" applyProtection="1">
      <alignment horizontal="center"/>
    </xf>
    <xf numFmtId="0" fontId="9" fillId="0" borderId="0" xfId="14" applyFont="1" applyFill="1" applyBorder="1" applyAlignment="1" applyProtection="1">
      <alignment horizontal="left"/>
    </xf>
    <xf numFmtId="167" fontId="9" fillId="0" borderId="0" xfId="14" applyNumberFormat="1" applyFont="1" applyFill="1" applyBorder="1" applyAlignment="1" applyProtection="1">
      <alignment horizontal="center"/>
    </xf>
    <xf numFmtId="49" fontId="21" fillId="0" borderId="0" xfId="14" applyNumberFormat="1" applyFont="1" applyBorder="1" applyAlignment="1" applyProtection="1"/>
    <xf numFmtId="0" fontId="9" fillId="0" borderId="5" xfId="14" applyFont="1" applyBorder="1" applyAlignment="1" applyProtection="1">
      <alignment horizontal="left"/>
    </xf>
    <xf numFmtId="168" fontId="9" fillId="0" borderId="5" xfId="14" applyNumberFormat="1" applyFont="1" applyBorder="1" applyAlignment="1" applyProtection="1">
      <alignment horizontal="right"/>
      <protection locked="0"/>
    </xf>
    <xf numFmtId="171" fontId="9" fillId="0" borderId="5" xfId="15" applyNumberFormat="1" applyFont="1" applyBorder="1" applyAlignment="1" applyProtection="1">
      <alignment horizontal="right"/>
    </xf>
    <xf numFmtId="168" fontId="9" fillId="0" borderId="5" xfId="8" applyNumberFormat="1" applyFont="1" applyFill="1" applyBorder="1"/>
    <xf numFmtId="0" fontId="22" fillId="0" borderId="0" xfId="15" applyFont="1" applyBorder="1" applyProtection="1"/>
    <xf numFmtId="0" fontId="4" fillId="0" borderId="0" xfId="15" applyFont="1" applyBorder="1" applyAlignment="1" applyProtection="1">
      <alignment horizontal="right"/>
    </xf>
    <xf numFmtId="49" fontId="19" fillId="0" borderId="0" xfId="15" applyNumberFormat="1" applyFont="1" applyBorder="1" applyAlignment="1" applyProtection="1">
      <alignment horizontal="left"/>
    </xf>
    <xf numFmtId="0" fontId="22" fillId="0" borderId="0" xfId="15" applyFont="1" applyBorder="1" applyAlignment="1" applyProtection="1">
      <alignment horizontal="right"/>
    </xf>
    <xf numFmtId="0" fontId="13" fillId="0" borderId="0" xfId="15" applyFont="1" applyFill="1" applyBorder="1" applyAlignment="1" applyProtection="1">
      <alignment horizontal="right"/>
    </xf>
    <xf numFmtId="0" fontId="26" fillId="0" borderId="0" xfId="15" applyFont="1" applyFill="1" applyBorder="1" applyAlignment="1" applyProtection="1">
      <alignment horizontal="left"/>
    </xf>
    <xf numFmtId="167" fontId="26" fillId="0" borderId="0" xfId="15" applyNumberFormat="1" applyFont="1" applyFill="1" applyBorder="1" applyAlignment="1" applyProtection="1">
      <alignment horizontal="center"/>
    </xf>
    <xf numFmtId="167" fontId="26" fillId="0" borderId="0" xfId="15" applyNumberFormat="1" applyFont="1" applyFill="1" applyBorder="1" applyAlignment="1" applyProtection="1">
      <alignment horizontal="right"/>
    </xf>
    <xf numFmtId="0" fontId="23" fillId="0" borderId="0" xfId="15" applyFont="1" applyBorder="1" applyProtection="1"/>
    <xf numFmtId="0" fontId="23" fillId="0" borderId="0" xfId="15" applyFont="1" applyBorder="1" applyAlignment="1" applyProtection="1">
      <alignment horizontal="right"/>
    </xf>
    <xf numFmtId="49" fontId="21" fillId="0" borderId="0" xfId="15" applyNumberFormat="1" applyFont="1" applyBorder="1" applyAlignment="1" applyProtection="1">
      <alignment horizontal="left"/>
    </xf>
    <xf numFmtId="0" fontId="9" fillId="0" borderId="4" xfId="15" applyFont="1" applyBorder="1" applyProtection="1"/>
    <xf numFmtId="0" fontId="30" fillId="4" borderId="0" xfId="15" applyFont="1" applyFill="1" applyBorder="1" applyProtection="1"/>
    <xf numFmtId="0" fontId="23" fillId="0" borderId="4" xfId="15" applyFont="1" applyBorder="1" applyProtection="1"/>
    <xf numFmtId="0" fontId="13" fillId="0" borderId="5" xfId="15" applyFont="1" applyBorder="1" applyAlignment="1" applyProtection="1">
      <alignment horizontal="left"/>
    </xf>
    <xf numFmtId="0" fontId="13" fillId="0" borderId="5" xfId="15" applyFont="1" applyBorder="1" applyProtection="1"/>
    <xf numFmtId="166" fontId="13" fillId="0" borderId="5" xfId="15" applyNumberFormat="1" applyFont="1" applyBorder="1" applyAlignment="1" applyProtection="1">
      <alignment horizontal="right"/>
    </xf>
    <xf numFmtId="166" fontId="13" fillId="0" borderId="5" xfId="15" applyNumberFormat="1" applyFont="1" applyBorder="1" applyProtection="1"/>
    <xf numFmtId="0" fontId="27" fillId="0" borderId="0" xfId="15" applyFont="1" applyBorder="1" applyProtection="1"/>
    <xf numFmtId="166" fontId="4" fillId="0" borderId="0" xfId="15" applyNumberFormat="1" applyFont="1" applyBorder="1" applyProtection="1"/>
    <xf numFmtId="166" fontId="15" fillId="0" borderId="0" xfId="15" applyNumberFormat="1" applyFont="1" applyBorder="1" applyProtection="1"/>
    <xf numFmtId="166" fontId="27" fillId="0" borderId="0" xfId="15" applyNumberFormat="1" applyFont="1" applyBorder="1" applyProtection="1"/>
    <xf numFmtId="168" fontId="9" fillId="0" borderId="0" xfId="15" applyNumberFormat="1" applyFont="1" applyBorder="1" applyAlignment="1" applyProtection="1">
      <alignment horizontal="right"/>
    </xf>
    <xf numFmtId="166" fontId="30" fillId="4" borderId="0" xfId="15" applyNumberFormat="1" applyFont="1" applyFill="1" applyBorder="1" applyAlignment="1" applyProtection="1">
      <alignment horizontal="right"/>
    </xf>
    <xf numFmtId="166" fontId="30" fillId="4" borderId="0" xfId="15" applyNumberFormat="1" applyFont="1" applyFill="1" applyBorder="1" applyProtection="1"/>
    <xf numFmtId="171" fontId="13" fillId="0" borderId="5" xfId="15" applyNumberFormat="1" applyFont="1" applyBorder="1" applyProtection="1">
      <protection locked="0"/>
    </xf>
    <xf numFmtId="171" fontId="13" fillId="0" borderId="5" xfId="15" applyNumberFormat="1" applyFont="1" applyBorder="1" applyAlignment="1" applyProtection="1">
      <alignment horizontal="right"/>
      <protection locked="0"/>
    </xf>
    <xf numFmtId="164" fontId="31" fillId="0" borderId="0" xfId="1" applyFont="1" applyAlignment="1" applyProtection="1">
      <alignment vertical="center"/>
    </xf>
    <xf numFmtId="168" fontId="9" fillId="0" borderId="0" xfId="12" applyNumberFormat="1" applyFont="1" applyAlignment="1" applyProtection="1"/>
    <xf numFmtId="3" fontId="9" fillId="0" borderId="0" xfId="11" applyNumberFormat="1" applyFont="1"/>
    <xf numFmtId="168" fontId="9" fillId="0" borderId="0" xfId="11" applyNumberFormat="1" applyFont="1"/>
    <xf numFmtId="171" fontId="13" fillId="0" borderId="0" xfId="15" applyNumberFormat="1" applyFont="1" applyBorder="1" applyAlignment="1" applyProtection="1">
      <alignment horizontal="right"/>
      <protection locked="0"/>
    </xf>
    <xf numFmtId="0" fontId="9" fillId="0" borderId="0" xfId="14" applyFont="1" applyProtection="1"/>
    <xf numFmtId="0" fontId="9" fillId="0" borderId="0" xfId="14" applyFont="1" applyAlignment="1" applyProtection="1">
      <alignment horizontal="center"/>
    </xf>
    <xf numFmtId="49" fontId="9" fillId="0" borderId="0" xfId="15" applyNumberFormat="1" applyFont="1" applyBorder="1" applyAlignment="1" applyProtection="1">
      <alignment horizontal="left"/>
    </xf>
    <xf numFmtId="0" fontId="9" fillId="0" borderId="0" xfId="15" applyFont="1" applyBorder="1" applyAlignment="1" applyProtection="1">
      <alignment horizontal="right"/>
    </xf>
    <xf numFmtId="168" fontId="28" fillId="4" borderId="0" xfId="14" applyNumberFormat="1" applyFont="1" applyFill="1" applyBorder="1" applyAlignment="1" applyProtection="1">
      <alignment horizontal="right"/>
    </xf>
    <xf numFmtId="0" fontId="28" fillId="4" borderId="0" xfId="15" applyFont="1" applyFill="1" applyBorder="1" applyAlignment="1" applyProtection="1">
      <alignment horizontal="left"/>
    </xf>
    <xf numFmtId="168" fontId="28" fillId="4" borderId="0" xfId="15" applyNumberFormat="1" applyFont="1" applyFill="1" applyBorder="1" applyProtection="1"/>
    <xf numFmtId="168" fontId="9" fillId="0" borderId="0" xfId="14" applyNumberFormat="1" applyFont="1" applyFill="1" applyBorder="1" applyAlignment="1" applyProtection="1">
      <alignment horizontal="right"/>
    </xf>
    <xf numFmtId="0" fontId="28" fillId="4" borderId="0" xfId="13" applyFont="1" applyFill="1" applyBorder="1" applyAlignment="1" applyProtection="1">
      <alignment horizontal="left"/>
    </xf>
    <xf numFmtId="0" fontId="28" fillId="4" borderId="0" xfId="13" applyFont="1" applyFill="1" applyBorder="1" applyAlignment="1" applyProtection="1">
      <alignment horizontal="center"/>
    </xf>
    <xf numFmtId="0" fontId="28" fillId="4" borderId="0" xfId="13" applyFont="1" applyFill="1" applyBorder="1" applyAlignment="1" applyProtection="1">
      <alignment horizontal="right"/>
    </xf>
    <xf numFmtId="0" fontId="28" fillId="4" borderId="0" xfId="12" applyFont="1" applyFill="1" applyBorder="1" applyProtection="1"/>
    <xf numFmtId="0" fontId="28" fillId="4" borderId="0" xfId="14" applyFont="1" applyFill="1" applyBorder="1" applyProtection="1"/>
    <xf numFmtId="167" fontId="28" fillId="4" borderId="0" xfId="14" applyNumberFormat="1" applyFont="1" applyFill="1" applyBorder="1" applyAlignment="1" applyProtection="1">
      <alignment horizontal="right"/>
    </xf>
    <xf numFmtId="0" fontId="28" fillId="4" borderId="0" xfId="14" applyFont="1" applyFill="1" applyBorder="1" applyAlignment="1" applyProtection="1">
      <alignment horizontal="center"/>
    </xf>
    <xf numFmtId="0" fontId="28" fillId="4" borderId="0" xfId="15" applyFont="1" applyFill="1" applyBorder="1" applyProtection="1"/>
    <xf numFmtId="167" fontId="28" fillId="4" borderId="4" xfId="15" applyNumberFormat="1" applyFont="1" applyFill="1" applyBorder="1" applyAlignment="1" applyProtection="1">
      <alignment horizontal="center"/>
    </xf>
    <xf numFmtId="167" fontId="28" fillId="4" borderId="0" xfId="15" applyNumberFormat="1" applyFont="1" applyFill="1" applyBorder="1" applyAlignment="1" applyProtection="1">
      <alignment horizontal="right"/>
    </xf>
    <xf numFmtId="0" fontId="28" fillId="4" borderId="0" xfId="15" applyFont="1" applyFill="1" applyBorder="1" applyAlignment="1" applyProtection="1">
      <alignment horizontal="right"/>
    </xf>
    <xf numFmtId="0" fontId="29" fillId="4" borderId="0" xfId="15" applyFont="1" applyFill="1" applyBorder="1" applyProtection="1"/>
    <xf numFmtId="166" fontId="28" fillId="4" borderId="0" xfId="15" applyNumberFormat="1" applyFont="1" applyFill="1" applyBorder="1" applyAlignment="1" applyProtection="1">
      <alignment horizontal="right"/>
    </xf>
    <xf numFmtId="168" fontId="9" fillId="0" borderId="0" xfId="16" applyNumberFormat="1" applyFont="1"/>
    <xf numFmtId="3" fontId="9" fillId="0" borderId="0" xfId="16" applyNumberFormat="1" applyFont="1" applyBorder="1"/>
    <xf numFmtId="0" fontId="30" fillId="0" borderId="0" xfId="12" applyFont="1" applyBorder="1" applyProtection="1"/>
    <xf numFmtId="0" fontId="34" fillId="0" borderId="0" xfId="15" applyFont="1" applyProtection="1"/>
    <xf numFmtId="0" fontId="30" fillId="0" borderId="0" xfId="15" applyFont="1" applyProtection="1"/>
    <xf numFmtId="0" fontId="35" fillId="0" borderId="0" xfId="15" applyFont="1" applyProtection="1"/>
    <xf numFmtId="0" fontId="35" fillId="0" borderId="0" xfId="15" applyFont="1" applyBorder="1" applyProtection="1"/>
    <xf numFmtId="171" fontId="30" fillId="0" borderId="0" xfId="15" applyNumberFormat="1" applyFont="1" applyBorder="1" applyProtection="1"/>
    <xf numFmtId="168" fontId="35" fillId="0" borderId="0" xfId="15" applyNumberFormat="1" applyFont="1" applyProtection="1"/>
    <xf numFmtId="0" fontId="30" fillId="0" borderId="0" xfId="14" applyFont="1" applyProtection="1"/>
    <xf numFmtId="1" fontId="36" fillId="5" borderId="0" xfId="0" applyNumberFormat="1" applyFont="1" applyFill="1" applyAlignment="1">
      <alignment horizontal="left"/>
    </xf>
    <xf numFmtId="168" fontId="9" fillId="0" borderId="0" xfId="0" applyNumberFormat="1" applyFont="1" applyFill="1" applyAlignment="1">
      <alignment horizontal="right"/>
    </xf>
    <xf numFmtId="166" fontId="28" fillId="4" borderId="0" xfId="12" applyNumberFormat="1" applyFont="1" applyFill="1" applyBorder="1" applyAlignment="1" applyProtection="1">
      <alignment horizontal="right"/>
      <protection locked="0"/>
    </xf>
    <xf numFmtId="0" fontId="9" fillId="4" borderId="0" xfId="12" applyFont="1" applyFill="1" applyProtection="1"/>
    <xf numFmtId="168" fontId="9" fillId="0" borderId="0" xfId="12" applyNumberFormat="1" applyFont="1" applyBorder="1" applyAlignment="1" applyProtection="1">
      <alignment horizontal="right"/>
    </xf>
    <xf numFmtId="0" fontId="9" fillId="0" borderId="5" xfId="12" applyFont="1" applyBorder="1" applyAlignment="1" applyProtection="1">
      <alignment horizontal="right"/>
    </xf>
    <xf numFmtId="168" fontId="28" fillId="4" borderId="0" xfId="12" applyNumberFormat="1" applyFont="1" applyFill="1" applyBorder="1" applyAlignment="1" applyProtection="1">
      <alignment horizontal="right"/>
    </xf>
    <xf numFmtId="168" fontId="28" fillId="4" borderId="0" xfId="15" applyNumberFormat="1" applyFont="1" applyFill="1" applyBorder="1" applyAlignment="1" applyProtection="1">
      <alignment horizontal="right"/>
    </xf>
    <xf numFmtId="168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68" fontId="9" fillId="0" borderId="0" xfId="0" applyNumberFormat="1" applyFont="1" applyAlignment="1" applyProtection="1">
      <alignment horizontal="right"/>
      <protection locked="0"/>
    </xf>
    <xf numFmtId="1" fontId="9" fillId="0" borderId="0" xfId="0" applyNumberFormat="1" applyFont="1" applyAlignment="1">
      <alignment horizontal="left"/>
    </xf>
    <xf numFmtId="1" fontId="9" fillId="0" borderId="0" xfId="0" applyNumberFormat="1" applyFont="1" applyFill="1" applyAlignment="1">
      <alignment horizontal="left"/>
    </xf>
    <xf numFmtId="168" fontId="25" fillId="0" borderId="0" xfId="14" applyNumberFormat="1" applyFont="1" applyAlignment="1" applyProtection="1">
      <alignment horizontal="right" vertical="top"/>
    </xf>
    <xf numFmtId="0" fontId="30" fillId="0" borderId="0" xfId="0" applyFont="1"/>
    <xf numFmtId="0" fontId="30" fillId="0" borderId="0" xfId="0" applyFont="1" applyAlignment="1">
      <alignment horizontal="center"/>
    </xf>
    <xf numFmtId="0" fontId="37" fillId="0" borderId="0" xfId="0" applyFont="1"/>
    <xf numFmtId="168" fontId="30" fillId="0" borderId="0" xfId="0" applyNumberFormat="1" applyFont="1" applyAlignment="1">
      <alignment horizontal="center"/>
    </xf>
    <xf numFmtId="166" fontId="30" fillId="0" borderId="0" xfId="0" applyNumberFormat="1" applyFont="1" applyAlignment="1">
      <alignment horizontal="center"/>
    </xf>
    <xf numFmtId="1" fontId="30" fillId="0" borderId="0" xfId="0" applyNumberFormat="1" applyFont="1"/>
    <xf numFmtId="168" fontId="30" fillId="0" borderId="0" xfId="0" applyNumberFormat="1" applyFont="1"/>
    <xf numFmtId="1" fontId="30" fillId="0" borderId="0" xfId="0" applyNumberFormat="1" applyFont="1" applyAlignment="1">
      <alignment horizontal="right"/>
    </xf>
    <xf numFmtId="168" fontId="30" fillId="0" borderId="0" xfId="0" applyNumberFormat="1" applyFont="1" applyAlignment="1">
      <alignment horizontal="right"/>
    </xf>
    <xf numFmtId="0" fontId="18" fillId="0" borderId="0" xfId="15" applyFont="1" applyProtection="1"/>
    <xf numFmtId="0" fontId="38" fillId="0" borderId="0" xfId="15" applyFont="1" applyProtection="1"/>
    <xf numFmtId="171" fontId="38" fillId="0" borderId="0" xfId="15" applyNumberFormat="1" applyFont="1" applyProtection="1"/>
    <xf numFmtId="0" fontId="18" fillId="0" borderId="0" xfId="14" applyFont="1" applyProtection="1"/>
    <xf numFmtId="167" fontId="28" fillId="4" borderId="0" xfId="15" applyNumberFormat="1" applyFont="1" applyFill="1" applyBorder="1" applyAlignment="1" applyProtection="1">
      <alignment horizontal="center"/>
    </xf>
    <xf numFmtId="167" fontId="9" fillId="0" borderId="0" xfId="15" applyNumberFormat="1" applyFont="1" applyFill="1" applyBorder="1" applyAlignment="1" applyProtection="1">
      <alignment horizontal="center"/>
    </xf>
    <xf numFmtId="0" fontId="28" fillId="4" borderId="0" xfId="12" applyFont="1" applyFill="1" applyBorder="1" applyAlignment="1" applyProtection="1">
      <alignment horizontal="left" vertical="center"/>
    </xf>
    <xf numFmtId="0" fontId="28" fillId="4" borderId="0" xfId="13" applyFont="1" applyFill="1" applyBorder="1" applyAlignment="1" applyProtection="1">
      <alignment horizontal="left" vertical="center"/>
    </xf>
    <xf numFmtId="166" fontId="28" fillId="4" borderId="0" xfId="12" applyNumberFormat="1" applyFont="1" applyFill="1" applyBorder="1" applyAlignment="1" applyProtection="1">
      <alignment horizontal="left" vertical="center"/>
    </xf>
  </cellXfs>
  <cellStyles count="17">
    <cellStyle name="Encabezado 1" xfId="4"/>
    <cellStyle name="Euro" xfId="5"/>
    <cellStyle name="Millares 2" xfId="6"/>
    <cellStyle name="Millares 2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6"/>
    <cellStyle name="Normal_CINT-1" xfId="13"/>
    <cellStyle name="Normal_CINT-2" xfId="3"/>
    <cellStyle name="Normal_CINT-35" xfId="12"/>
    <cellStyle name="Normal_CINT-6" xfId="14"/>
    <cellStyle name="Normal_CINT-78" xfId="15"/>
    <cellStyle name="Normal_IND-1" xfId="2"/>
    <cellStyle name="Normal_IND-4" xfId="1"/>
  </cellStyles>
  <dxfs count="2">
    <dxf>
      <font>
        <b/>
        <i val="0"/>
      </font>
    </dxf>
    <dxf>
      <font>
        <b/>
        <i/>
      </font>
    </dxf>
  </dxfs>
  <tableStyles count="0" defaultTableStyle="TableStyleMedium2" defaultPivotStyle="PivotStyleLight16"/>
  <colors>
    <mruColors>
      <color rgb="FF6695C4"/>
      <color rgb="FFB73826"/>
      <color rgb="FF9E4E16"/>
      <color rgb="FFD39337"/>
      <color rgb="FF4B77A3"/>
      <color rgb="FF4EAF4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14.2 Gráfico:</a:t>
            </a:r>
            <a:r>
              <a:rPr lang="en-US" sz="900" baseline="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900">
                <a:solidFill>
                  <a:srgbClr val="000099"/>
                </a:solidFill>
                <a:latin typeface="Arial" pitchFamily="34" charset="0"/>
                <a:cs typeface="Arial" pitchFamily="34" charset="0"/>
              </a:rPr>
              <a:t>Estructura de la producción nacional en la oferta de productos seleccionados  en el año 2019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('14.2   (2)'!$C$9,'14.2   (2)'!$C$25,'14.2   (2)'!$C$41,'14.2   (2)'!$C$46,'14.2   (2)'!$C$49,'14.2   (2)'!$C$56,'14.2   (2)'!$C$59,'14.2   (2)'!$C$62,'14.2   (2)'!$C$66)</c:f>
              <c:strCache>
                <c:ptCount val="9"/>
                <c:pt idx="0">
                  <c:v>Agropecuarios</c:v>
                </c:pt>
                <c:pt idx="1">
                  <c:v>Alimenticios</c:v>
                </c:pt>
                <c:pt idx="2">
                  <c:v>Bebidas</c:v>
                </c:pt>
                <c:pt idx="3">
                  <c:v>Prendas de vestir</c:v>
                </c:pt>
                <c:pt idx="4">
                  <c:v>Edición e impresión y  reproducción de grabaciones</c:v>
                </c:pt>
                <c:pt idx="5">
                  <c:v>Productos de caucho y de plástico</c:v>
                </c:pt>
                <c:pt idx="6">
                  <c:v>Productos para la construcción</c:v>
                </c:pt>
                <c:pt idx="7">
                  <c:v>Metales comunes</c:v>
                </c:pt>
                <c:pt idx="8">
                  <c:v>Maquinarias y  equipos</c:v>
                </c:pt>
              </c:strCache>
            </c:strRef>
          </c:cat>
          <c:val>
            <c:numRef>
              <c:f>('14.2   (2)'!$N$9,'14.2   (2)'!$N$25,'14.2   (2)'!$N$41,'14.2   (2)'!$N$46,'14.2   (2)'!$N$49,'14.2   (2)'!$N$56,'14.2   (2)'!$N$59,'14.2   (2)'!$N$62,'14.2   (2)'!$N$66)</c:f>
              <c:numCache>
                <c:formatCode>0.0_)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D7-4C28-B4AC-5942DF1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94048"/>
        <c:axId val="161877376"/>
      </c:barChart>
      <c:catAx>
        <c:axId val="17139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1877376"/>
        <c:crosses val="autoZero"/>
        <c:auto val="1"/>
        <c:lblAlgn val="ctr"/>
        <c:lblOffset val="100"/>
        <c:noMultiLvlLbl val="0"/>
      </c:catAx>
      <c:valAx>
        <c:axId val="161877376"/>
        <c:scaling>
          <c:orientation val="minMax"/>
        </c:scaling>
        <c:delete val="1"/>
        <c:axPos val="b"/>
        <c:numFmt formatCode="0.0_)" sourceLinked="1"/>
        <c:majorTickMark val="out"/>
        <c:minorTickMark val="none"/>
        <c:tickLblPos val="nextTo"/>
        <c:crossAx val="17139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55118110236220474" l="0.31496062992125984" r="0.31496062992125984" t="0.55118110236220474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902352696231521E-2"/>
          <c:y val="0.21476517633397676"/>
          <c:w val="0.70972882761922096"/>
          <c:h val="0.686890270003089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'Gráficos 14.2, 14.6 y 14.8 '!$J$10:$J$12</c:f>
              <c:strCache>
                <c:ptCount val="1"/>
                <c:pt idx="0">
                  <c:v>Circulación  Mercantil  Minorista</c:v>
                </c:pt>
              </c:strCache>
            </c:strRef>
          </c:tx>
          <c:invertIfNegative val="0"/>
          <c:cat>
            <c:numRef>
              <c:f>'Gráficos 14.2, 14.6 y 14.8 '!$I$13:$I$17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'Gráficos 14.2, 14.6 y 14.8 '!$J$13:$J$17</c:f>
              <c:numCache>
                <c:formatCode>#,##0.0</c:formatCode>
                <c:ptCount val="5"/>
                <c:pt idx="0">
                  <c:v>30594.799999999999</c:v>
                </c:pt>
                <c:pt idx="1">
                  <c:v>26402.400000000001</c:v>
                </c:pt>
                <c:pt idx="2">
                  <c:v>123567.3</c:v>
                </c:pt>
                <c:pt idx="3">
                  <c:v>143616.6</c:v>
                </c:pt>
                <c:pt idx="4">
                  <c:v>168237.94055162006</c:v>
                </c:pt>
              </c:numCache>
            </c:numRef>
          </c:val>
        </c:ser>
        <c:ser>
          <c:idx val="1"/>
          <c:order val="1"/>
          <c:tx>
            <c:strRef>
              <c:f>'Gráficos 14.2, 14.6 y 14.8 '!$K$11:$K$12</c:f>
              <c:strCache>
                <c:ptCount val="1"/>
                <c:pt idx="0">
                  <c:v>Comercio  Minorista</c:v>
                </c:pt>
              </c:strCache>
            </c:strRef>
          </c:tx>
          <c:invertIfNegative val="0"/>
          <c:cat>
            <c:numRef>
              <c:f>'Gráficos 14.2, 14.6 y 14.8 '!$I$13:$I$17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'Gráficos 14.2, 14.6 y 14.8 '!$K$13:$K$17</c:f>
              <c:numCache>
                <c:formatCode>#,##0.0</c:formatCode>
                <c:ptCount val="5"/>
                <c:pt idx="0">
                  <c:v>20725.900000000001</c:v>
                </c:pt>
                <c:pt idx="1">
                  <c:v>17690.900000000001</c:v>
                </c:pt>
                <c:pt idx="2">
                  <c:v>94565.1</c:v>
                </c:pt>
                <c:pt idx="3">
                  <c:v>104095.9</c:v>
                </c:pt>
                <c:pt idx="4">
                  <c:v>112102.54828342002</c:v>
                </c:pt>
              </c:numCache>
            </c:numRef>
          </c:val>
        </c:ser>
        <c:ser>
          <c:idx val="2"/>
          <c:order val="2"/>
          <c:tx>
            <c:strRef>
              <c:f>'Gráficos 14.2, 14.6 y 14.8 '!$L$11:$L$12</c:f>
              <c:strCache>
                <c:ptCount val="1"/>
                <c:pt idx="0">
                  <c:v> Alimentación   Pública</c:v>
                </c:pt>
              </c:strCache>
            </c:strRef>
          </c:tx>
          <c:spPr>
            <a:solidFill>
              <a:srgbClr val="D39337"/>
            </a:solidFill>
          </c:spPr>
          <c:invertIfNegative val="0"/>
          <c:cat>
            <c:numRef>
              <c:f>'Gráficos 14.2, 14.6 y 14.8 '!$I$13:$I$17</c:f>
              <c:numCache>
                <c:formatCode>0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'Gráficos 14.2, 14.6 y 14.8 '!$L$13:$L$17</c:f>
              <c:numCache>
                <c:formatCode>#,##0.0</c:formatCode>
                <c:ptCount val="5"/>
                <c:pt idx="0">
                  <c:v>9868.9</c:v>
                </c:pt>
                <c:pt idx="1">
                  <c:v>8711.5</c:v>
                </c:pt>
                <c:pt idx="2">
                  <c:v>29002.2</c:v>
                </c:pt>
                <c:pt idx="3">
                  <c:v>39520.699999999997</c:v>
                </c:pt>
                <c:pt idx="4">
                  <c:v>56135.392268199997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2533760"/>
        <c:axId val="161880256"/>
        <c:axId val="0"/>
      </c:bar3DChart>
      <c:catAx>
        <c:axId val="172533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161880256"/>
        <c:crosses val="autoZero"/>
        <c:auto val="1"/>
        <c:lblAlgn val="ctr"/>
        <c:lblOffset val="100"/>
        <c:noMultiLvlLbl val="0"/>
      </c:catAx>
      <c:valAx>
        <c:axId val="161880256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17253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0978720635127"/>
          <c:y val="0.33290909589673895"/>
          <c:w val="0.26528678762125379"/>
          <c:h val="0.1809334619278623"/>
        </c:manualLayout>
      </c:layout>
      <c:overlay val="0"/>
      <c:txPr>
        <a:bodyPr/>
        <a:lstStyle/>
        <a:p>
          <a:pPr>
            <a:defRPr sz="800" b="0"/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 algn="ctr" rtl="0">
        <a:defRPr lang="es-ES" sz="900" b="1" i="0" u="none" strike="noStrike" kern="1200" baseline="0">
          <a:solidFill>
            <a:srgbClr val="000099"/>
          </a:solidFill>
          <a:latin typeface="Arial" pitchFamily="34" charset="0"/>
          <a:ea typeface="+mn-ea"/>
          <a:cs typeface="Arial" pitchFamily="34" charset="0"/>
        </a:defRPr>
      </a:pPr>
      <a:endParaRPr lang="es-MX"/>
    </a:p>
  </c:txPr>
  <c:printSettings>
    <c:headerFooter/>
    <c:pageMargins b="0.55118110236220474" l="0.70866141732283472" r="0.51181102362204722" t="0.55118110236220474" header="0.31496062992125984" footer="0.31496062992125984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8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14.6 Ventas por conceptos en la alimentación pública, año 2023</a:t>
            </a:r>
            <a:endPara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4150536894498675"/>
          <c:y val="4.042209993016208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B77A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9C-4356-BF77-27A372026544}"/>
              </c:ext>
            </c:extLst>
          </c:dPt>
          <c:dPt>
            <c:idx val="1"/>
            <c:bubble3D val="0"/>
            <c:spPr>
              <a:solidFill>
                <a:srgbClr val="B7382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C9C-4356-BF77-27A372026544}"/>
              </c:ext>
            </c:extLst>
          </c:dPt>
          <c:dPt>
            <c:idx val="2"/>
            <c:bubble3D val="0"/>
            <c:spPr>
              <a:solidFill>
                <a:srgbClr val="9E4E1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C9C-4356-BF77-27A372026544}"/>
              </c:ext>
            </c:extLst>
          </c:dPt>
          <c:dPt>
            <c:idx val="3"/>
            <c:bubble3D val="0"/>
            <c:spPr>
              <a:solidFill>
                <a:srgbClr val="D3933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C9C-4356-BF77-27A372026544}"/>
              </c:ext>
            </c:extLst>
          </c:dPt>
          <c:dLbls>
            <c:dLbl>
              <c:idx val="0"/>
              <c:layout>
                <c:manualLayout>
                  <c:x val="-0.11543029063359514"/>
                  <c:y val="3.6260866650864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C9C-4356-BF77-27A37202654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3414257959243111E-2"/>
                  <c:y val="-1.4980825754421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C9C-4356-BF77-27A37202654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244279837025415E-2"/>
                  <c:y val="1.2239859575958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C9C-4356-BF77-27A37202654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6608248685181726E-2"/>
                  <c:y val="1.4843535167993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C9C-4356-BF77-27A37202654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2287443543726775"/>
                  <c:y val="-4.26885579444078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'14-6'!$I$8:$M$9</c:f>
              <c:multiLvlStrCache>
                <c:ptCount val="5"/>
                <c:lvl>
                  <c:pt idx="0">
                    <c:v>Comestibles </c:v>
                  </c:pt>
                  <c:pt idx="1">
                    <c:v>alcohólicas</c:v>
                  </c:pt>
                  <c:pt idx="2">
                    <c:v>Cervezas</c:v>
                  </c:pt>
                  <c:pt idx="3">
                    <c:v>cigarros</c:v>
                  </c:pt>
                </c:lvl>
                <c:lvl>
                  <c:pt idx="1">
                    <c:v>Bebidas</c:v>
                  </c:pt>
                  <c:pt idx="3">
                    <c:v>Tabacos y</c:v>
                  </c:pt>
                  <c:pt idx="4">
                    <c:v>Otros</c:v>
                  </c:pt>
                </c:lvl>
              </c:multiLvlStrCache>
            </c:multiLvlStrRef>
          </c:cat>
          <c:val>
            <c:numRef>
              <c:f>'14-6'!$C$22:$G$22</c:f>
              <c:numCache>
                <c:formatCode>#,##0.0</c:formatCode>
                <c:ptCount val="5"/>
                <c:pt idx="0">
                  <c:v>19226.419437679997</c:v>
                </c:pt>
                <c:pt idx="1">
                  <c:v>4856.7384814599991</c:v>
                </c:pt>
                <c:pt idx="2">
                  <c:v>2556.9121189299999</c:v>
                </c:pt>
                <c:pt idx="3">
                  <c:v>2183.9216278599997</c:v>
                </c:pt>
                <c:pt idx="4">
                  <c:v>27311.400602270005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C9C-4356-BF77-27A37202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124660447406614"/>
          <c:y val="0.33317676142511826"/>
          <c:w val="0.19934432353259213"/>
          <c:h val="0.40644922875651346"/>
        </c:manualLayout>
      </c:layout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8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Gráfico:</a:t>
            </a:r>
            <a:r>
              <a:rPr lang="en-US" sz="8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8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Estructura de la producción nacional en la oferta total de productos seleccionados  en el año </a:t>
            </a:r>
            <a:r>
              <a:rPr lang="en-US" sz="800">
                <a:solidFill>
                  <a:srgbClr val="FF0000"/>
                </a:solidFill>
                <a:latin typeface="Arial" pitchFamily="34" charset="0"/>
                <a:cs typeface="Arial" pitchFamily="34" charset="0"/>
              </a:rPr>
              <a:t>2021</a:t>
            </a:r>
            <a:r>
              <a:rPr lang="en-US" sz="8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(Por ciento)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360944499423911"/>
          <c:y val="0.19800487836546934"/>
          <c:w val="0.55176225922579347"/>
          <c:h val="0.74846715328467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'[1]14.2 '!$N$6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4EAF4C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('[1]14.2 '!$C$9,'[1]14.2 '!$C$25,'[1]14.2 '!$C$41,'[1]14.2 '!$C$49,'[1]14.2 '!$C$81,'[1]14.2 '!$C$94,'[1]14.2 '!$C$97,'[1]14.2 '!$C$100,'[1]14.2 '!$C$108)</c:f>
              <c:strCache>
                <c:ptCount val="9"/>
                <c:pt idx="0">
                  <c:v>Agropecuarios</c:v>
                </c:pt>
                <c:pt idx="1">
                  <c:v>Alimenticios</c:v>
                </c:pt>
                <c:pt idx="2">
                  <c:v>Bebidas</c:v>
                </c:pt>
                <c:pt idx="3">
                  <c:v>Prendas de vestir</c:v>
                </c:pt>
                <c:pt idx="4">
                  <c:v>Edición e impresión y  reproducción de grabaciones</c:v>
                </c:pt>
                <c:pt idx="5">
                  <c:v>Productos de caucho y de plástico</c:v>
                </c:pt>
                <c:pt idx="6">
                  <c:v>Productos para la construcción</c:v>
                </c:pt>
                <c:pt idx="7">
                  <c:v>Metales comunes</c:v>
                </c:pt>
                <c:pt idx="8">
                  <c:v>Maquinarias y  equipos</c:v>
                </c:pt>
              </c:strCache>
            </c:strRef>
          </c:cat>
          <c:val>
            <c:numRef>
              <c:f>('[1]14.2 '!$N$9,'[1]14.2 '!$N$25,'[1]14.2 '!$N$41,'[1]14.2 '!$N$49,'[1]14.2 '!$N$81,'[1]14.2 '!$N$94,'[1]14.2 '!$N$97,'[1]14.2 '!$N$100,'[1]14.2 '!$N$108)</c:f>
              <c:numCache>
                <c:formatCode>General</c:formatCode>
                <c:ptCount val="9"/>
                <c:pt idx="0">
                  <c:v>89.549004650975533</c:v>
                </c:pt>
                <c:pt idx="1">
                  <c:v>64.664466590750266</c:v>
                </c:pt>
                <c:pt idx="2">
                  <c:v>85.42198798437316</c:v>
                </c:pt>
                <c:pt idx="3">
                  <c:v>70.157808872800885</c:v>
                </c:pt>
                <c:pt idx="4">
                  <c:v>93.679826697814704</c:v>
                </c:pt>
                <c:pt idx="5">
                  <c:v>16.956343400084485</c:v>
                </c:pt>
                <c:pt idx="6">
                  <c:v>99.662269144880781</c:v>
                </c:pt>
                <c:pt idx="7">
                  <c:v>71.971865347073972</c:v>
                </c:pt>
                <c:pt idx="8">
                  <c:v>8.3240467464297048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7D-4371-9AEA-69381D68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70048"/>
        <c:axId val="172082880"/>
      </c:barChart>
      <c:catAx>
        <c:axId val="17357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2082880"/>
        <c:crosses val="autoZero"/>
        <c:auto val="1"/>
        <c:lblAlgn val="ctr"/>
        <c:lblOffset val="100"/>
        <c:noMultiLvlLbl val="0"/>
      </c:catAx>
      <c:valAx>
        <c:axId val="1720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570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55118110236220474" l="0.31496062992125984" r="0.31496062992125984" t="0.55118110236220474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74</xdr:row>
      <xdr:rowOff>38099</xdr:rowOff>
    </xdr:from>
    <xdr:to>
      <xdr:col>13</xdr:col>
      <xdr:colOff>533400</xdr:colOff>
      <xdr:row>93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104775</xdr:rowOff>
    </xdr:from>
    <xdr:to>
      <xdr:col>6</xdr:col>
      <xdr:colOff>714375</xdr:colOff>
      <xdr:row>22</xdr:row>
      <xdr:rowOff>129540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27</xdr:row>
      <xdr:rowOff>32386</xdr:rowOff>
    </xdr:from>
    <xdr:to>
      <xdr:col>6</xdr:col>
      <xdr:colOff>746760</xdr:colOff>
      <xdr:row>42</xdr:row>
      <xdr:rowOff>175259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657225</xdr:colOff>
      <xdr:row>0</xdr:row>
      <xdr:rowOff>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0.11587</cdr:x>
      <cdr:y>0</cdr:y>
    </cdr:from>
    <cdr:to>
      <cdr:x>0.81793</cdr:x>
      <cdr:y>0.1103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06755" y="0"/>
          <a:ext cx="4282440" cy="344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14.4</a:t>
          </a:r>
          <a:r>
            <a:rPr lang="es-ES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</a:t>
          </a:r>
          <a:r>
            <a:rPr lang="es-ES" sz="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Valor total de la circulación mercantil minorista de bienes (MMP)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AEC%202023/publicos/Comercio%20interno/Nueva%20carpeta/14%20Comercio%20Intern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.1 "/>
      <sheetName val="14.2 "/>
      <sheetName val="14.2   (2)"/>
      <sheetName val="14.3-5"/>
      <sheetName val="14.6"/>
      <sheetName val="14.7"/>
      <sheetName val="14-8 "/>
      <sheetName val="Gráficos 14.2, 14.6 y 14.8 "/>
      <sheetName val="14.2  "/>
    </sheetNames>
    <sheetDataSet>
      <sheetData sheetId="0"/>
      <sheetData sheetId="1">
        <row r="6">
          <cell r="N6">
            <v>2021</v>
          </cell>
        </row>
        <row r="9">
          <cell r="C9" t="str">
            <v>Agropecuarios</v>
          </cell>
          <cell r="N9">
            <v>89.549004650975533</v>
          </cell>
        </row>
        <row r="25">
          <cell r="C25" t="str">
            <v>Alimenticios</v>
          </cell>
          <cell r="N25">
            <v>64.664466590750266</v>
          </cell>
        </row>
        <row r="41">
          <cell r="C41" t="str">
            <v>Bebidas</v>
          </cell>
          <cell r="N41">
            <v>85.42198798437316</v>
          </cell>
        </row>
        <row r="49">
          <cell r="C49" t="str">
            <v>Prendas de vestir</v>
          </cell>
          <cell r="N49">
            <v>70.157808872800885</v>
          </cell>
        </row>
        <row r="81">
          <cell r="C81" t="str">
            <v>Edición e impresión y  reproducción de grabaciones</v>
          </cell>
          <cell r="N81">
            <v>93.679826697814704</v>
          </cell>
        </row>
        <row r="94">
          <cell r="C94" t="str">
            <v>Productos de caucho y de plástico</v>
          </cell>
          <cell r="N94">
            <v>16.956343400084485</v>
          </cell>
        </row>
        <row r="97">
          <cell r="C97" t="str">
            <v>Productos para la construcción</v>
          </cell>
          <cell r="N97">
            <v>99.662269144880781</v>
          </cell>
        </row>
        <row r="100">
          <cell r="C100" t="str">
            <v>Metales comunes</v>
          </cell>
          <cell r="N100">
            <v>71.971865347073972</v>
          </cell>
        </row>
        <row r="108">
          <cell r="C108" t="str">
            <v>Maquinarias y  equipos</v>
          </cell>
          <cell r="N108">
            <v>8.3240467464297048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N6">
            <v>2021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tabColor rgb="FF00B0F0"/>
  </sheetPr>
  <dimension ref="A1:O74"/>
  <sheetViews>
    <sheetView showGridLines="0" topLeftCell="C7" zoomScaleNormal="100" zoomScaleSheetLayoutView="100" workbookViewId="0">
      <selection activeCell="C52" activeCellId="5" sqref="A9:XFD9 A25:XFD25 A41:XFD41 A46:XFD46 A49:XFD49 A52:XFD52"/>
    </sheetView>
  </sheetViews>
  <sheetFormatPr baseColWidth="10" defaultColWidth="8.42578125" defaultRowHeight="11.25" x14ac:dyDescent="0.2"/>
  <cols>
    <col min="1" max="1" width="10.42578125" style="16" hidden="1" customWidth="1"/>
    <col min="2" max="2" width="5.28515625" style="17" hidden="1" customWidth="1"/>
    <col min="3" max="3" width="49.7109375" style="16" customWidth="1"/>
    <col min="4" max="4" width="10.5703125" style="16" hidden="1" customWidth="1"/>
    <col min="5" max="5" width="10.7109375" style="16" hidden="1" customWidth="1"/>
    <col min="6" max="6" width="10.7109375" style="25" customWidth="1"/>
    <col min="7" max="7" width="9.5703125" style="25" hidden="1" customWidth="1"/>
    <col min="8" max="8" width="10.7109375" style="25" hidden="1" customWidth="1"/>
    <col min="9" max="9" width="1.7109375" style="25" customWidth="1"/>
    <col min="10" max="10" width="10.7109375" style="25" customWidth="1"/>
    <col min="11" max="11" width="17.140625" style="25" hidden="1" customWidth="1"/>
    <col min="12" max="12" width="10.85546875" style="25" hidden="1" customWidth="1"/>
    <col min="13" max="13" width="1.7109375" style="25" customWidth="1"/>
    <col min="14" max="14" width="10.7109375" style="25" customWidth="1"/>
    <col min="15" max="16384" width="8.42578125" style="16"/>
  </cols>
  <sheetData>
    <row r="1" spans="1:14" s="11" customFormat="1" ht="15" customHeight="1" x14ac:dyDescent="0.2">
      <c r="B1" s="12"/>
      <c r="C1" s="13" t="s">
        <v>152</v>
      </c>
      <c r="F1" s="14"/>
      <c r="G1" s="14"/>
      <c r="H1" s="14"/>
      <c r="I1" s="14"/>
      <c r="J1" s="14"/>
      <c r="K1" s="14"/>
      <c r="L1" s="14"/>
      <c r="M1" s="14"/>
      <c r="N1" s="15"/>
    </row>
    <row r="2" spans="1:14" s="11" customFormat="1" ht="12" customHeight="1" x14ac:dyDescent="0.2">
      <c r="B2" s="12"/>
      <c r="C2" s="59" t="s">
        <v>153</v>
      </c>
      <c r="F2" s="14"/>
      <c r="G2" s="14"/>
      <c r="H2" s="14"/>
      <c r="I2" s="14"/>
      <c r="J2" s="14"/>
      <c r="K2" s="14"/>
      <c r="L2" s="14"/>
      <c r="M2" s="14"/>
      <c r="N2" s="14"/>
    </row>
    <row r="3" spans="1:14" s="11" customFormat="1" ht="12" customHeight="1" x14ac:dyDescent="0.2">
      <c r="B3" s="12"/>
      <c r="C3" s="59"/>
      <c r="F3" s="14"/>
      <c r="G3" s="14"/>
      <c r="H3" s="14"/>
      <c r="I3" s="14"/>
      <c r="J3" s="14"/>
      <c r="K3" s="14"/>
      <c r="L3" s="14"/>
      <c r="M3" s="14"/>
      <c r="N3" s="14"/>
    </row>
    <row r="4" spans="1:14" s="11" customFormat="1" ht="4.5" customHeight="1" x14ac:dyDescent="0.2">
      <c r="B4" s="12"/>
      <c r="C4" s="59"/>
      <c r="F4" s="14"/>
      <c r="G4" s="14"/>
      <c r="H4" s="14"/>
      <c r="I4" s="14"/>
      <c r="J4" s="14"/>
      <c r="K4" s="14"/>
      <c r="L4" s="14"/>
      <c r="M4" s="14"/>
      <c r="N4" s="14"/>
    </row>
    <row r="5" spans="1:14" s="11" customFormat="1" ht="4.5" customHeight="1" x14ac:dyDescent="0.2">
      <c r="B5" s="12"/>
      <c r="C5" s="127"/>
      <c r="D5" s="128"/>
      <c r="E5" s="128"/>
      <c r="F5" s="129"/>
      <c r="G5" s="129"/>
      <c r="H5" s="129"/>
      <c r="I5" s="129"/>
      <c r="J5" s="129"/>
      <c r="K5" s="129"/>
      <c r="L5" s="129"/>
      <c r="M5" s="129"/>
      <c r="N5" s="129"/>
    </row>
    <row r="6" spans="1:14" ht="15.95" customHeight="1" x14ac:dyDescent="0.2">
      <c r="A6" s="16" t="s">
        <v>2</v>
      </c>
      <c r="B6" s="17" t="s">
        <v>3</v>
      </c>
      <c r="C6" s="1" t="s">
        <v>4</v>
      </c>
      <c r="D6" s="18" t="s">
        <v>6</v>
      </c>
      <c r="E6" s="2" t="s">
        <v>7</v>
      </c>
      <c r="F6" s="130">
        <v>2017</v>
      </c>
      <c r="G6" s="20" t="s">
        <v>6</v>
      </c>
      <c r="H6" s="19" t="s">
        <v>7</v>
      </c>
      <c r="I6" s="19"/>
      <c r="J6" s="19" t="s">
        <v>0</v>
      </c>
      <c r="K6" s="20" t="s">
        <v>6</v>
      </c>
      <c r="L6" s="19" t="s">
        <v>7</v>
      </c>
      <c r="M6" s="19"/>
      <c r="N6" s="19" t="s">
        <v>1</v>
      </c>
    </row>
    <row r="7" spans="1:14" ht="5.0999999999999996" customHeight="1" x14ac:dyDescent="0.2">
      <c r="C7" s="21"/>
      <c r="D7" s="22"/>
      <c r="E7" s="22"/>
      <c r="F7" s="23"/>
      <c r="G7" s="23"/>
      <c r="H7" s="23"/>
      <c r="I7" s="23"/>
      <c r="J7" s="23"/>
      <c r="K7" s="23"/>
      <c r="L7" s="23"/>
      <c r="M7" s="23"/>
      <c r="N7" s="23"/>
    </row>
    <row r="8" spans="1:14" ht="5.0999999999999996" customHeight="1" x14ac:dyDescent="0.2">
      <c r="C8" s="24"/>
      <c r="G8" s="26"/>
      <c r="H8" s="26"/>
      <c r="I8" s="26"/>
      <c r="J8" s="26"/>
      <c r="K8" s="26"/>
    </row>
    <row r="9" spans="1:14" s="27" customFormat="1" ht="12.95" customHeight="1" x14ac:dyDescent="0.2">
      <c r="B9" s="17"/>
      <c r="C9" s="3" t="s">
        <v>8</v>
      </c>
      <c r="D9" s="28"/>
      <c r="E9" s="29"/>
      <c r="F9" s="57" t="e">
        <f>#REF!/#REF!*100</f>
        <v>#REF!</v>
      </c>
      <c r="G9" s="58"/>
      <c r="H9" s="57"/>
      <c r="I9" s="57"/>
      <c r="J9" s="57" t="e">
        <f>#REF!/#REF!*100</f>
        <v>#REF!</v>
      </c>
      <c r="K9" s="57" t="e">
        <f>#REF!/#REF!*100</f>
        <v>#REF!</v>
      </c>
      <c r="L9" s="57" t="e">
        <f>#REF!/#REF!*100</f>
        <v>#REF!</v>
      </c>
      <c r="M9" s="57"/>
      <c r="N9" s="57" t="e">
        <f>#REF!/#REF!*100</f>
        <v>#REF!</v>
      </c>
    </row>
    <row r="10" spans="1:14" s="27" customFormat="1" ht="12" x14ac:dyDescent="0.2">
      <c r="B10" s="17" t="s">
        <v>9</v>
      </c>
      <c r="C10" s="4" t="s">
        <v>10</v>
      </c>
      <c r="D10" s="31">
        <v>1828943.4000000001</v>
      </c>
      <c r="E10" s="31">
        <v>15524.6</v>
      </c>
      <c r="F10" s="30" t="e">
        <f>#REF!/#REF!*100</f>
        <v>#REF!</v>
      </c>
      <c r="G10" s="26"/>
      <c r="H10" s="30"/>
      <c r="I10" s="30"/>
      <c r="J10" s="30" t="e">
        <f>#REF!/#REF!*100</f>
        <v>#REF!</v>
      </c>
      <c r="K10" s="30" t="e">
        <f>#REF!/#REF!*100</f>
        <v>#REF!</v>
      </c>
      <c r="L10" s="30" t="e">
        <f>#REF!/#REF!*100</f>
        <v>#REF!</v>
      </c>
      <c r="M10" s="30"/>
      <c r="N10" s="30" t="e">
        <f>#REF!/#REF!*100</f>
        <v>#REF!</v>
      </c>
    </row>
    <row r="11" spans="1:14" s="27" customFormat="1" ht="12.75" x14ac:dyDescent="0.2">
      <c r="A11" s="32" t="s">
        <v>11</v>
      </c>
      <c r="B11" s="17" t="s">
        <v>9</v>
      </c>
      <c r="C11" s="4" t="s">
        <v>12</v>
      </c>
      <c r="D11" s="31">
        <v>147044.24</v>
      </c>
      <c r="E11" s="29">
        <v>15524.64995651</v>
      </c>
      <c r="F11" s="30" t="e">
        <f>#REF!/#REF!*100</f>
        <v>#REF!</v>
      </c>
      <c r="G11" s="26"/>
      <c r="H11" s="30"/>
      <c r="I11" s="30"/>
      <c r="J11" s="30" t="e">
        <f>#REF!/#REF!*100</f>
        <v>#REF!</v>
      </c>
      <c r="K11" s="30" t="e">
        <f>#REF!/#REF!*100</f>
        <v>#REF!</v>
      </c>
      <c r="L11" s="30" t="e">
        <f>#REF!/#REF!*100</f>
        <v>#REF!</v>
      </c>
      <c r="M11" s="30"/>
      <c r="N11" s="30" t="e">
        <f>#REF!/#REF!*100</f>
        <v>#REF!</v>
      </c>
    </row>
    <row r="12" spans="1:14" s="27" customFormat="1" ht="12.75" x14ac:dyDescent="0.2">
      <c r="A12" s="32" t="s">
        <v>13</v>
      </c>
      <c r="B12" s="17" t="s">
        <v>9</v>
      </c>
      <c r="C12" s="4" t="s">
        <v>14</v>
      </c>
      <c r="D12" s="31">
        <v>517617.65</v>
      </c>
      <c r="E12" s="29">
        <v>0</v>
      </c>
      <c r="F12" s="30" t="e">
        <f>#REF!/#REF!*100</f>
        <v>#REF!</v>
      </c>
      <c r="G12" s="26"/>
      <c r="H12" s="30"/>
      <c r="I12" s="30"/>
      <c r="J12" s="30" t="e">
        <f>#REF!/#REF!*100</f>
        <v>#REF!</v>
      </c>
      <c r="K12" s="30" t="e">
        <f>#REF!/#REF!*100</f>
        <v>#REF!</v>
      </c>
      <c r="L12" s="30" t="e">
        <f>#REF!/#REF!*100</f>
        <v>#REF!</v>
      </c>
      <c r="M12" s="30"/>
      <c r="N12" s="30" t="e">
        <f>#REF!/#REF!*100</f>
        <v>#REF!</v>
      </c>
    </row>
    <row r="13" spans="1:14" s="27" customFormat="1" ht="12.75" x14ac:dyDescent="0.2">
      <c r="A13" s="32" t="s">
        <v>15</v>
      </c>
      <c r="B13" s="17" t="s">
        <v>9</v>
      </c>
      <c r="C13" s="4" t="s">
        <v>16</v>
      </c>
      <c r="D13" s="31">
        <v>174149.91999999998</v>
      </c>
      <c r="E13" s="29">
        <v>0</v>
      </c>
      <c r="F13" s="30" t="e">
        <f>#REF!/#REF!*100</f>
        <v>#REF!</v>
      </c>
      <c r="G13" s="26"/>
      <c r="H13" s="30"/>
      <c r="I13" s="30"/>
      <c r="J13" s="30" t="e">
        <f>#REF!/#REF!*100</f>
        <v>#REF!</v>
      </c>
      <c r="K13" s="30" t="e">
        <f>#REF!/#REF!*100</f>
        <v>#REF!</v>
      </c>
      <c r="L13" s="30" t="e">
        <f>#REF!/#REF!*100</f>
        <v>#REF!</v>
      </c>
      <c r="M13" s="30"/>
      <c r="N13" s="30" t="e">
        <f>#REF!/#REF!*100</f>
        <v>#REF!</v>
      </c>
    </row>
    <row r="14" spans="1:14" s="27" customFormat="1" ht="12" x14ac:dyDescent="0.2">
      <c r="B14" s="17" t="s">
        <v>9</v>
      </c>
      <c r="C14" s="4" t="s">
        <v>17</v>
      </c>
      <c r="D14" s="31">
        <v>1014917.5800000001</v>
      </c>
      <c r="E14" s="31">
        <v>134.5</v>
      </c>
      <c r="F14" s="30" t="e">
        <f>#REF!/#REF!*100</f>
        <v>#REF!</v>
      </c>
      <c r="G14" s="26"/>
      <c r="H14" s="30"/>
      <c r="I14" s="30"/>
      <c r="J14" s="30" t="e">
        <f>#REF!/#REF!*100</f>
        <v>#REF!</v>
      </c>
      <c r="K14" s="30" t="e">
        <f>#REF!/#REF!*100</f>
        <v>#REF!</v>
      </c>
      <c r="L14" s="30" t="e">
        <f>#REF!/#REF!*100</f>
        <v>#REF!</v>
      </c>
      <c r="M14" s="30"/>
      <c r="N14" s="30" t="e">
        <f>#REF!/#REF!*100</f>
        <v>#REF!</v>
      </c>
    </row>
    <row r="15" spans="1:14" s="27" customFormat="1" ht="12" x14ac:dyDescent="0.2">
      <c r="B15" s="17" t="s">
        <v>9</v>
      </c>
      <c r="C15" s="4" t="s">
        <v>18</v>
      </c>
      <c r="D15" s="31">
        <v>2483663.89</v>
      </c>
      <c r="E15" s="31">
        <v>1272.3</v>
      </c>
      <c r="F15" s="30" t="e">
        <f>#REF!/#REF!*100</f>
        <v>#REF!</v>
      </c>
      <c r="G15" s="26"/>
      <c r="H15" s="30"/>
      <c r="I15" s="30"/>
      <c r="J15" s="30" t="e">
        <f>#REF!/#REF!*100</f>
        <v>#REF!</v>
      </c>
      <c r="K15" s="30" t="e">
        <f>#REF!/#REF!*100</f>
        <v>#REF!</v>
      </c>
      <c r="L15" s="30" t="e">
        <f>#REF!/#REF!*100</f>
        <v>#REF!</v>
      </c>
      <c r="M15" s="30"/>
      <c r="N15" s="30" t="e">
        <f>#REF!/#REF!*100</f>
        <v>#REF!</v>
      </c>
    </row>
    <row r="16" spans="1:14" s="27" customFormat="1" ht="12.75" x14ac:dyDescent="0.2">
      <c r="A16" s="32" t="s">
        <v>19</v>
      </c>
      <c r="B16" s="17" t="s">
        <v>9</v>
      </c>
      <c r="C16" s="4" t="s">
        <v>20</v>
      </c>
      <c r="D16" s="31">
        <v>584072.39</v>
      </c>
      <c r="E16" s="29">
        <v>44.8</v>
      </c>
      <c r="F16" s="30" t="e">
        <f>#REF!/#REF!*100</f>
        <v>#REF!</v>
      </c>
      <c r="G16" s="26"/>
      <c r="H16" s="30"/>
      <c r="I16" s="30"/>
      <c r="J16" s="30" t="e">
        <f>#REF!/#REF!*100</f>
        <v>#REF!</v>
      </c>
      <c r="K16" s="30" t="e">
        <f>#REF!/#REF!*100</f>
        <v>#REF!</v>
      </c>
      <c r="L16" s="30" t="e">
        <f>#REF!/#REF!*100</f>
        <v>#REF!</v>
      </c>
      <c r="M16" s="30"/>
      <c r="N16" s="30" t="e">
        <f>#REF!/#REF!*100</f>
        <v>#REF!</v>
      </c>
    </row>
    <row r="17" spans="1:14" s="27" customFormat="1" ht="12.75" x14ac:dyDescent="0.2">
      <c r="A17" s="32" t="s">
        <v>21</v>
      </c>
      <c r="B17" s="17" t="s">
        <v>9</v>
      </c>
      <c r="C17" s="4" t="s">
        <v>22</v>
      </c>
      <c r="D17" s="31">
        <v>111257.25</v>
      </c>
      <c r="E17" s="29">
        <v>425.82440000000003</v>
      </c>
      <c r="F17" s="30" t="e">
        <f>#REF!/#REF!*100</f>
        <v>#REF!</v>
      </c>
      <c r="G17" s="26"/>
      <c r="H17" s="30"/>
      <c r="I17" s="30"/>
      <c r="J17" s="30" t="e">
        <f>#REF!/#REF!*100</f>
        <v>#REF!</v>
      </c>
      <c r="K17" s="30" t="e">
        <f>#REF!/#REF!*100</f>
        <v>#REF!</v>
      </c>
      <c r="L17" s="30" t="e">
        <f>#REF!/#REF!*100</f>
        <v>#REF!</v>
      </c>
      <c r="M17" s="30"/>
      <c r="N17" s="30" t="e">
        <f>#REF!/#REF!*100</f>
        <v>#REF!</v>
      </c>
    </row>
    <row r="18" spans="1:14" s="27" customFormat="1" ht="12.75" x14ac:dyDescent="0.2">
      <c r="A18" s="32" t="s">
        <v>23</v>
      </c>
      <c r="B18" s="17" t="s">
        <v>9</v>
      </c>
      <c r="C18" s="4" t="s">
        <v>24</v>
      </c>
      <c r="D18" s="31">
        <v>100330.95000000001</v>
      </c>
      <c r="E18" s="29">
        <v>2.7003499999999998</v>
      </c>
      <c r="F18" s="30" t="e">
        <f>#REF!/#REF!*100</f>
        <v>#REF!</v>
      </c>
      <c r="G18" s="26"/>
      <c r="H18" s="30"/>
      <c r="I18" s="30"/>
      <c r="J18" s="30" t="e">
        <f>#REF!/#REF!*100</f>
        <v>#REF!</v>
      </c>
      <c r="K18" s="30" t="e">
        <f>#REF!/#REF!*100</f>
        <v>#REF!</v>
      </c>
      <c r="L18" s="30" t="e">
        <f>#REF!/#REF!*100</f>
        <v>#REF!</v>
      </c>
      <c r="M18" s="30"/>
      <c r="N18" s="30" t="e">
        <f>#REF!/#REF!*100</f>
        <v>#REF!</v>
      </c>
    </row>
    <row r="19" spans="1:14" s="27" customFormat="1" ht="12" x14ac:dyDescent="0.2">
      <c r="B19" s="17" t="s">
        <v>9</v>
      </c>
      <c r="C19" s="4" t="s">
        <v>25</v>
      </c>
      <c r="D19" s="31">
        <v>778603.10000000009</v>
      </c>
      <c r="E19" s="31">
        <v>970124.80000000005</v>
      </c>
      <c r="F19" s="30" t="e">
        <f>#REF!/#REF!*100</f>
        <v>#REF!</v>
      </c>
      <c r="G19" s="26"/>
      <c r="H19" s="30"/>
      <c r="I19" s="30"/>
      <c r="J19" s="30" t="e">
        <f>#REF!/#REF!*100</f>
        <v>#REF!</v>
      </c>
      <c r="K19" s="30" t="e">
        <f>#REF!/#REF!*100</f>
        <v>#REF!</v>
      </c>
      <c r="L19" s="30" t="e">
        <f>#REF!/#REF!*100</f>
        <v>#REF!</v>
      </c>
      <c r="M19" s="30"/>
      <c r="N19" s="30" t="e">
        <f>#REF!/#REF!*100</f>
        <v>#REF!</v>
      </c>
    </row>
    <row r="20" spans="1:14" s="27" customFormat="1" ht="12" x14ac:dyDescent="0.2">
      <c r="B20" s="17" t="s">
        <v>9</v>
      </c>
      <c r="C20" s="4" t="s">
        <v>26</v>
      </c>
      <c r="D20" s="31">
        <v>404732.69999999995</v>
      </c>
      <c r="E20" s="31">
        <v>0</v>
      </c>
      <c r="F20" s="30" t="e">
        <f>#REF!/#REF!*100</f>
        <v>#REF!</v>
      </c>
      <c r="G20" s="26"/>
      <c r="H20" s="30"/>
      <c r="I20" s="30"/>
      <c r="J20" s="30" t="e">
        <f>#REF!/#REF!*100</f>
        <v>#REF!</v>
      </c>
      <c r="K20" s="30" t="e">
        <f>#REF!/#REF!*100</f>
        <v>#REF!</v>
      </c>
      <c r="L20" s="30" t="e">
        <f>#REF!/#REF!*100</f>
        <v>#REF!</v>
      </c>
      <c r="M20" s="30"/>
      <c r="N20" s="30" t="e">
        <f>#REF!/#REF!*100</f>
        <v>#REF!</v>
      </c>
    </row>
    <row r="21" spans="1:14" s="27" customFormat="1" ht="12" x14ac:dyDescent="0.2">
      <c r="B21" s="17" t="s">
        <v>9</v>
      </c>
      <c r="C21" s="4" t="s">
        <v>27</v>
      </c>
      <c r="D21" s="31">
        <v>373870.4</v>
      </c>
      <c r="E21" s="31">
        <v>970124.80000000005</v>
      </c>
      <c r="F21" s="30" t="e">
        <f>#REF!/#REF!*100</f>
        <v>#REF!</v>
      </c>
      <c r="G21" s="26"/>
      <c r="H21" s="30"/>
      <c r="I21" s="30"/>
      <c r="J21" s="30" t="e">
        <f>#REF!/#REF!*100</f>
        <v>#REF!</v>
      </c>
      <c r="K21" s="30" t="e">
        <f>#REF!/#REF!*100</f>
        <v>#REF!</v>
      </c>
      <c r="L21" s="30" t="e">
        <f>#REF!/#REF!*100</f>
        <v>#REF!</v>
      </c>
      <c r="M21" s="30"/>
      <c r="N21" s="30" t="e">
        <f>#REF!/#REF!*100</f>
        <v>#REF!</v>
      </c>
    </row>
    <row r="22" spans="1:14" s="27" customFormat="1" ht="12" x14ac:dyDescent="0.2">
      <c r="B22" s="17" t="s">
        <v>9</v>
      </c>
      <c r="C22" s="4" t="s">
        <v>28</v>
      </c>
      <c r="D22" s="31">
        <v>132174</v>
      </c>
      <c r="E22" s="31">
        <v>146315.6</v>
      </c>
      <c r="F22" s="30" t="e">
        <f>#REF!/#REF!*100</f>
        <v>#REF!</v>
      </c>
      <c r="G22" s="26"/>
      <c r="H22" s="30"/>
      <c r="I22" s="30"/>
      <c r="J22" s="30" t="e">
        <f>#REF!/#REF!*100</f>
        <v>#REF!</v>
      </c>
      <c r="K22" s="30" t="e">
        <f>#REF!/#REF!*100</f>
        <v>#REF!</v>
      </c>
      <c r="L22" s="30" t="e">
        <f>#REF!/#REF!*100</f>
        <v>#REF!</v>
      </c>
      <c r="M22" s="30"/>
      <c r="N22" s="30" t="e">
        <f>#REF!/#REF!*100</f>
        <v>#REF!</v>
      </c>
    </row>
    <row r="23" spans="1:14" s="27" customFormat="1" ht="12" x14ac:dyDescent="0.2">
      <c r="B23" s="17" t="s">
        <v>9</v>
      </c>
      <c r="C23" s="4" t="s">
        <v>29</v>
      </c>
      <c r="D23" s="31">
        <v>98760.705099999992</v>
      </c>
      <c r="E23" s="31">
        <v>47.8</v>
      </c>
      <c r="F23" s="30" t="e">
        <f>#REF!/#REF!*100</f>
        <v>#REF!</v>
      </c>
      <c r="G23" s="26"/>
      <c r="H23" s="30"/>
      <c r="I23" s="30"/>
      <c r="J23" s="30" t="e">
        <f>#REF!/#REF!*100</f>
        <v>#REF!</v>
      </c>
      <c r="K23" s="30" t="e">
        <f>#REF!/#REF!*100</f>
        <v>#REF!</v>
      </c>
      <c r="L23" s="30" t="e">
        <f>#REF!/#REF!*100</f>
        <v>#REF!</v>
      </c>
      <c r="M23" s="30"/>
      <c r="N23" s="30" t="e">
        <f>#REF!/#REF!*100</f>
        <v>#REF!</v>
      </c>
    </row>
    <row r="24" spans="1:14" s="27" customFormat="1" ht="12" x14ac:dyDescent="0.2">
      <c r="B24" s="17" t="s">
        <v>9</v>
      </c>
      <c r="C24" s="4" t="s">
        <v>30</v>
      </c>
      <c r="D24" s="31">
        <v>926219.16</v>
      </c>
      <c r="E24" s="31">
        <v>50.5</v>
      </c>
      <c r="F24" s="30" t="e">
        <f>#REF!/#REF!*100</f>
        <v>#REF!</v>
      </c>
      <c r="G24" s="26"/>
      <c r="H24" s="30"/>
      <c r="I24" s="30"/>
      <c r="J24" s="30" t="e">
        <f>#REF!/#REF!*100</f>
        <v>#REF!</v>
      </c>
      <c r="K24" s="30" t="e">
        <f>#REF!/#REF!*100</f>
        <v>#REF!</v>
      </c>
      <c r="L24" s="30" t="e">
        <f>#REF!/#REF!*100</f>
        <v>#REF!</v>
      </c>
      <c r="M24" s="30"/>
      <c r="N24" s="30" t="e">
        <f>#REF!/#REF!*100</f>
        <v>#REF!</v>
      </c>
    </row>
    <row r="25" spans="1:14" s="27" customFormat="1" ht="12.95" customHeight="1" x14ac:dyDescent="0.2">
      <c r="B25" s="17"/>
      <c r="C25" s="3" t="s">
        <v>31</v>
      </c>
      <c r="D25" s="28"/>
      <c r="E25" s="29"/>
      <c r="F25" s="57" t="e">
        <f>#REF!/#REF!*100</f>
        <v>#REF!</v>
      </c>
      <c r="G25" s="58"/>
      <c r="H25" s="57"/>
      <c r="I25" s="57"/>
      <c r="J25" s="57" t="e">
        <f>#REF!/#REF!*100</f>
        <v>#REF!</v>
      </c>
      <c r="K25" s="57" t="e">
        <f>#REF!/#REF!*100</f>
        <v>#REF!</v>
      </c>
      <c r="L25" s="57" t="e">
        <f>#REF!/#REF!*100</f>
        <v>#REF!</v>
      </c>
      <c r="M25" s="57"/>
      <c r="N25" s="57" t="e">
        <f>#REF!/#REF!*100</f>
        <v>#REF!</v>
      </c>
    </row>
    <row r="26" spans="1:14" s="27" customFormat="1" ht="13.5" customHeight="1" x14ac:dyDescent="0.2">
      <c r="B26" s="17" t="s">
        <v>9</v>
      </c>
      <c r="C26" s="4" t="s">
        <v>32</v>
      </c>
      <c r="D26" s="31">
        <v>42.392000000000003</v>
      </c>
      <c r="E26" s="29">
        <v>1.8</v>
      </c>
      <c r="F26" s="30" t="e">
        <f>#REF!/#REF!*100</f>
        <v>#REF!</v>
      </c>
      <c r="G26" s="26"/>
      <c r="H26" s="30"/>
      <c r="I26" s="30"/>
      <c r="J26" s="30" t="e">
        <f>#REF!/#REF!*100</f>
        <v>#REF!</v>
      </c>
      <c r="K26" s="30" t="e">
        <f>#REF!/#REF!*100</f>
        <v>#REF!</v>
      </c>
      <c r="L26" s="30" t="e">
        <f>#REF!/#REF!*100</f>
        <v>#REF!</v>
      </c>
      <c r="M26" s="30"/>
      <c r="N26" s="30" t="e">
        <f>#REF!/#REF!*100</f>
        <v>#REF!</v>
      </c>
    </row>
    <row r="27" spans="1:14" s="27" customFormat="1" ht="12" x14ac:dyDescent="0.2">
      <c r="A27" s="33" t="s">
        <v>33</v>
      </c>
      <c r="B27" s="17" t="s">
        <v>9</v>
      </c>
      <c r="C27" s="4" t="s">
        <v>34</v>
      </c>
      <c r="D27" s="34">
        <v>847.8</v>
      </c>
      <c r="E27" s="35">
        <v>120.95801000000002</v>
      </c>
      <c r="F27" s="30" t="e">
        <f>#REF!/#REF!*100</f>
        <v>#REF!</v>
      </c>
      <c r="G27" s="26"/>
      <c r="H27" s="30"/>
      <c r="I27" s="30"/>
      <c r="J27" s="30" t="e">
        <f>#REF!/#REF!*100</f>
        <v>#REF!</v>
      </c>
      <c r="K27" s="30" t="e">
        <f>#REF!/#REF!*100</f>
        <v>#REF!</v>
      </c>
      <c r="L27" s="30" t="e">
        <f>#REF!/#REF!*100</f>
        <v>#REF!</v>
      </c>
      <c r="M27" s="30"/>
      <c r="N27" s="30" t="e">
        <f>#REF!/#REF!*100</f>
        <v>#REF!</v>
      </c>
    </row>
    <row r="28" spans="1:14" s="27" customFormat="1" ht="12" x14ac:dyDescent="0.2">
      <c r="B28" s="17" t="s">
        <v>9</v>
      </c>
      <c r="C28" s="4" t="s">
        <v>35</v>
      </c>
      <c r="D28" s="31">
        <v>145.5</v>
      </c>
      <c r="E28" s="29">
        <v>4.2</v>
      </c>
      <c r="F28" s="30" t="e">
        <f>#REF!/#REF!*100</f>
        <v>#REF!</v>
      </c>
      <c r="G28" s="26"/>
      <c r="H28" s="30"/>
      <c r="I28" s="30"/>
      <c r="J28" s="30" t="e">
        <f>#REF!/#REF!*100</f>
        <v>#REF!</v>
      </c>
      <c r="K28" s="30" t="e">
        <f>#REF!/#REF!*100</f>
        <v>#REF!</v>
      </c>
      <c r="L28" s="30" t="e">
        <f>#REF!/#REF!*100</f>
        <v>#REF!</v>
      </c>
      <c r="M28" s="30"/>
      <c r="N28" s="30" t="e">
        <f>#REF!/#REF!*100</f>
        <v>#REF!</v>
      </c>
    </row>
    <row r="29" spans="1:14" s="27" customFormat="1" ht="12" x14ac:dyDescent="0.2">
      <c r="B29" s="17" t="s">
        <v>9</v>
      </c>
      <c r="C29" s="4" t="s">
        <v>36</v>
      </c>
      <c r="D29" s="31">
        <v>119.8</v>
      </c>
      <c r="E29" s="29">
        <v>27.8</v>
      </c>
      <c r="F29" s="30" t="e">
        <f>#REF!/#REF!*100</f>
        <v>#REF!</v>
      </c>
      <c r="G29" s="26"/>
      <c r="H29" s="30"/>
      <c r="I29" s="30"/>
      <c r="J29" s="30" t="e">
        <f>#REF!/#REF!*100</f>
        <v>#REF!</v>
      </c>
      <c r="K29" s="30" t="e">
        <f>#REF!/#REF!*100</f>
        <v>#REF!</v>
      </c>
      <c r="L29" s="30" t="e">
        <f>#REF!/#REF!*100</f>
        <v>#REF!</v>
      </c>
      <c r="M29" s="30"/>
      <c r="N29" s="30" t="e">
        <f>#REF!/#REF!*100</f>
        <v>#REF!</v>
      </c>
    </row>
    <row r="30" spans="1:14" s="27" customFormat="1" ht="12" x14ac:dyDescent="0.2">
      <c r="B30" s="17" t="s">
        <v>9</v>
      </c>
      <c r="C30" s="4" t="s">
        <v>37</v>
      </c>
      <c r="D30" s="31">
        <v>7.6</v>
      </c>
      <c r="E30" s="29">
        <v>307.39999999999998</v>
      </c>
      <c r="F30" s="30" t="e">
        <f>#REF!/#REF!*100</f>
        <v>#REF!</v>
      </c>
      <c r="G30" s="26"/>
      <c r="H30" s="30"/>
      <c r="I30" s="30"/>
      <c r="J30" s="30" t="e">
        <f>#REF!/#REF!*100</f>
        <v>#REF!</v>
      </c>
      <c r="K30" s="30" t="e">
        <f>#REF!/#REF!*100</f>
        <v>#REF!</v>
      </c>
      <c r="L30" s="30" t="e">
        <f>#REF!/#REF!*100</f>
        <v>#REF!</v>
      </c>
      <c r="M30" s="30"/>
      <c r="N30" s="30" t="e">
        <f>#REF!/#REF!*100</f>
        <v>#REF!</v>
      </c>
    </row>
    <row r="31" spans="1:14" s="27" customFormat="1" ht="12" x14ac:dyDescent="0.2">
      <c r="B31" s="17" t="s">
        <v>9</v>
      </c>
      <c r="C31" s="4" t="s">
        <v>38</v>
      </c>
      <c r="D31" s="36">
        <v>15.8</v>
      </c>
      <c r="E31" s="29">
        <v>4.9000000000000004</v>
      </c>
      <c r="F31" s="30" t="e">
        <f>#REF!/#REF!*100</f>
        <v>#REF!</v>
      </c>
      <c r="G31" s="26"/>
      <c r="H31" s="30"/>
      <c r="I31" s="30"/>
      <c r="J31" s="30" t="e">
        <f>#REF!/#REF!*100</f>
        <v>#REF!</v>
      </c>
      <c r="K31" s="30" t="e">
        <f>#REF!/#REF!*100</f>
        <v>#REF!</v>
      </c>
      <c r="L31" s="30" t="e">
        <f>#REF!/#REF!*100</f>
        <v>#REF!</v>
      </c>
      <c r="M31" s="30"/>
      <c r="N31" s="30" t="e">
        <f>#REF!/#REF!*100</f>
        <v>#REF!</v>
      </c>
    </row>
    <row r="32" spans="1:14" s="39" customFormat="1" ht="12" x14ac:dyDescent="0.2">
      <c r="A32" s="33" t="s">
        <v>39</v>
      </c>
      <c r="B32" s="37" t="s">
        <v>9</v>
      </c>
      <c r="C32" s="5" t="s">
        <v>40</v>
      </c>
      <c r="D32" s="38">
        <v>168.5</v>
      </c>
      <c r="E32" s="29">
        <v>464.08654187857991</v>
      </c>
      <c r="F32" s="30" t="e">
        <f>#REF!/#REF!*100</f>
        <v>#REF!</v>
      </c>
      <c r="G32" s="26"/>
      <c r="H32" s="30"/>
      <c r="I32" s="30"/>
      <c r="J32" s="30" t="e">
        <f>#REF!/#REF!*100</f>
        <v>#REF!</v>
      </c>
      <c r="K32" s="30" t="e">
        <f>#REF!/#REF!*100</f>
        <v>#REF!</v>
      </c>
      <c r="L32" s="30" t="e">
        <f>#REF!/#REF!*100</f>
        <v>#REF!</v>
      </c>
      <c r="M32" s="30"/>
      <c r="N32" s="30" t="e">
        <f>#REF!/#REF!*100</f>
        <v>#REF!</v>
      </c>
    </row>
    <row r="33" spans="1:14" s="27" customFormat="1" ht="12" x14ac:dyDescent="0.2">
      <c r="A33" s="33" t="s">
        <v>41</v>
      </c>
      <c r="B33" s="17" t="s">
        <v>9</v>
      </c>
      <c r="C33" s="4" t="s">
        <v>42</v>
      </c>
      <c r="D33" s="31">
        <v>1438.8</v>
      </c>
      <c r="E33" s="29">
        <v>117.94254193000002</v>
      </c>
      <c r="F33" s="30" t="e">
        <f>#REF!/#REF!*100</f>
        <v>#REF!</v>
      </c>
      <c r="G33" s="26"/>
      <c r="H33" s="30"/>
      <c r="I33" s="30"/>
      <c r="J33" s="30" t="e">
        <f>#REF!/#REF!*100</f>
        <v>#REF!</v>
      </c>
      <c r="K33" s="30" t="e">
        <f>#REF!/#REF!*100</f>
        <v>#REF!</v>
      </c>
      <c r="L33" s="30" t="e">
        <f>#REF!/#REF!*100</f>
        <v>#REF!</v>
      </c>
      <c r="M33" s="30"/>
      <c r="N33" s="30" t="e">
        <f>#REF!/#REF!*100</f>
        <v>#REF!</v>
      </c>
    </row>
    <row r="34" spans="1:14" s="27" customFormat="1" ht="12" x14ac:dyDescent="0.2">
      <c r="A34" s="33" t="s">
        <v>43</v>
      </c>
      <c r="B34" s="17" t="s">
        <v>9</v>
      </c>
      <c r="C34" s="4" t="s">
        <v>44</v>
      </c>
      <c r="D34" s="31">
        <v>535.79999999999995</v>
      </c>
      <c r="E34" s="29">
        <v>3.0687750892200008</v>
      </c>
      <c r="F34" s="30" t="e">
        <f>#REF!/#REF!*100</f>
        <v>#REF!</v>
      </c>
      <c r="G34" s="26"/>
      <c r="H34" s="30"/>
      <c r="I34" s="30"/>
      <c r="J34" s="30" t="e">
        <f>#REF!/#REF!*100</f>
        <v>#REF!</v>
      </c>
      <c r="K34" s="30" t="e">
        <f>#REF!/#REF!*100</f>
        <v>#REF!</v>
      </c>
      <c r="L34" s="30" t="e">
        <f>#REF!/#REF!*100</f>
        <v>#REF!</v>
      </c>
      <c r="M34" s="30"/>
      <c r="N34" s="30" t="e">
        <f>#REF!/#REF!*100</f>
        <v>#REF!</v>
      </c>
    </row>
    <row r="35" spans="1:14" s="27" customFormat="1" ht="12" x14ac:dyDescent="0.2">
      <c r="B35" s="17" t="s">
        <v>9</v>
      </c>
      <c r="C35" s="4" t="s">
        <v>45</v>
      </c>
      <c r="D35" s="31">
        <v>38.6</v>
      </c>
      <c r="E35" s="29">
        <v>4.2</v>
      </c>
      <c r="F35" s="30" t="e">
        <f>#REF!/#REF!*100</f>
        <v>#REF!</v>
      </c>
      <c r="G35" s="26"/>
      <c r="H35" s="30"/>
      <c r="I35" s="30"/>
      <c r="J35" s="30" t="e">
        <f>#REF!/#REF!*100</f>
        <v>#REF!</v>
      </c>
      <c r="K35" s="30" t="e">
        <f>#REF!/#REF!*100</f>
        <v>#REF!</v>
      </c>
      <c r="L35" s="30" t="e">
        <f>#REF!/#REF!*100</f>
        <v>#REF!</v>
      </c>
      <c r="M35" s="30"/>
      <c r="N35" s="30" t="e">
        <f>#REF!/#REF!*100</f>
        <v>#REF!</v>
      </c>
    </row>
    <row r="36" spans="1:14" ht="12" x14ac:dyDescent="0.2">
      <c r="B36" s="17" t="s">
        <v>9</v>
      </c>
      <c r="C36" s="4" t="s">
        <v>46</v>
      </c>
      <c r="D36" s="31">
        <v>142.69999999999999</v>
      </c>
      <c r="E36" s="29">
        <v>27.1</v>
      </c>
      <c r="F36" s="30" t="e">
        <f>#REF!/#REF!*100</f>
        <v>#REF!</v>
      </c>
      <c r="G36" s="26"/>
      <c r="H36" s="30"/>
      <c r="I36" s="30"/>
      <c r="J36" s="30" t="e">
        <f>#REF!/#REF!*100</f>
        <v>#REF!</v>
      </c>
      <c r="K36" s="30" t="e">
        <f>#REF!/#REF!*100</f>
        <v>#REF!</v>
      </c>
      <c r="L36" s="30" t="e">
        <f>#REF!/#REF!*100</f>
        <v>#REF!</v>
      </c>
      <c r="M36" s="30"/>
      <c r="N36" s="30" t="e">
        <f>#REF!/#REF!*100</f>
        <v>#REF!</v>
      </c>
    </row>
    <row r="37" spans="1:14" ht="12" x14ac:dyDescent="0.2">
      <c r="A37" s="33" t="s">
        <v>47</v>
      </c>
      <c r="B37" s="17" t="s">
        <v>9</v>
      </c>
      <c r="C37" s="4" t="s">
        <v>48</v>
      </c>
      <c r="D37" s="40">
        <v>19.8</v>
      </c>
      <c r="E37" s="29">
        <v>0.63516503450000017</v>
      </c>
      <c r="F37" s="30" t="e">
        <f>#REF!/#REF!*100</f>
        <v>#REF!</v>
      </c>
      <c r="G37" s="26"/>
      <c r="H37" s="30"/>
      <c r="I37" s="30"/>
      <c r="J37" s="30" t="e">
        <f>#REF!/#REF!*100</f>
        <v>#REF!</v>
      </c>
      <c r="K37" s="30" t="e">
        <f>#REF!/#REF!*100</f>
        <v>#REF!</v>
      </c>
      <c r="L37" s="30" t="e">
        <f>#REF!/#REF!*100</f>
        <v>#REF!</v>
      </c>
      <c r="M37" s="30"/>
      <c r="N37" s="30" t="e">
        <f>#REF!/#REF!*100</f>
        <v>#REF!</v>
      </c>
    </row>
    <row r="38" spans="1:14" ht="12" x14ac:dyDescent="0.2">
      <c r="A38" s="33" t="s">
        <v>49</v>
      </c>
      <c r="B38" s="17" t="s">
        <v>9</v>
      </c>
      <c r="C38" s="4" t="s">
        <v>50</v>
      </c>
      <c r="D38" s="40">
        <v>879.5</v>
      </c>
      <c r="E38" s="29">
        <v>6395.18130157</v>
      </c>
      <c r="F38" s="30" t="e">
        <f>#REF!/#REF!*100</f>
        <v>#REF!</v>
      </c>
      <c r="G38" s="26"/>
      <c r="H38" s="30"/>
      <c r="I38" s="30"/>
      <c r="J38" s="30" t="e">
        <f>#REF!/#REF!*100</f>
        <v>#REF!</v>
      </c>
      <c r="K38" s="30" t="e">
        <f>#REF!/#REF!*100</f>
        <v>#REF!</v>
      </c>
      <c r="L38" s="30" t="e">
        <f>#REF!/#REF!*100</f>
        <v>#REF!</v>
      </c>
      <c r="M38" s="30"/>
      <c r="N38" s="30" t="e">
        <f>#REF!/#REF!*100</f>
        <v>#REF!</v>
      </c>
    </row>
    <row r="39" spans="1:14" ht="12" x14ac:dyDescent="0.2">
      <c r="B39" s="17" t="s">
        <v>9</v>
      </c>
      <c r="C39" s="4" t="s">
        <v>51</v>
      </c>
      <c r="D39" s="40">
        <v>1934.5</v>
      </c>
      <c r="E39" s="29">
        <v>3410.3</v>
      </c>
      <c r="F39" s="30" t="e">
        <f>#REF!/#REF!*100</f>
        <v>#REF!</v>
      </c>
      <c r="G39" s="26"/>
      <c r="H39" s="30"/>
      <c r="I39" s="30"/>
      <c r="J39" s="30" t="e">
        <f>#REF!/#REF!*100</f>
        <v>#REF!</v>
      </c>
      <c r="K39" s="30" t="e">
        <f>#REF!/#REF!*100</f>
        <v>#REF!</v>
      </c>
      <c r="L39" s="30" t="e">
        <f>#REF!/#REF!*100</f>
        <v>#REF!</v>
      </c>
      <c r="M39" s="30"/>
      <c r="N39" s="30" t="e">
        <f>#REF!/#REF!*100</f>
        <v>#REF!</v>
      </c>
    </row>
    <row r="40" spans="1:14" ht="12" x14ac:dyDescent="0.2">
      <c r="A40" s="33" t="s">
        <v>52</v>
      </c>
      <c r="B40" s="17" t="s">
        <v>9</v>
      </c>
      <c r="C40" s="4" t="s">
        <v>53</v>
      </c>
      <c r="D40" s="40">
        <v>73.67</v>
      </c>
      <c r="E40" s="29">
        <v>1.8347614300000012E-3</v>
      </c>
      <c r="F40" s="30" t="e">
        <f>#REF!/#REF!*100</f>
        <v>#REF!</v>
      </c>
      <c r="G40" s="26"/>
      <c r="H40" s="30"/>
      <c r="I40" s="30"/>
      <c r="J40" s="30" t="e">
        <f>#REF!/#REF!*100</f>
        <v>#REF!</v>
      </c>
      <c r="K40" s="30" t="e">
        <f>#REF!/#REF!*100</f>
        <v>#REF!</v>
      </c>
      <c r="L40" s="30" t="e">
        <f>#REF!/#REF!*100</f>
        <v>#REF!</v>
      </c>
      <c r="M40" s="30"/>
      <c r="N40" s="30" t="e">
        <f>#REF!/#REF!*100</f>
        <v>#REF!</v>
      </c>
    </row>
    <row r="41" spans="1:14" ht="12.95" customHeight="1" x14ac:dyDescent="0.2">
      <c r="C41" s="3" t="s">
        <v>54</v>
      </c>
      <c r="D41" s="40"/>
      <c r="E41" s="29"/>
      <c r="F41" s="57" t="e">
        <f>#REF!/#REF!*100</f>
        <v>#REF!</v>
      </c>
      <c r="G41" s="58"/>
      <c r="H41" s="57"/>
      <c r="I41" s="57"/>
      <c r="J41" s="57" t="e">
        <f>#REF!/#REF!*100</f>
        <v>#REF!</v>
      </c>
      <c r="K41" s="57" t="e">
        <f>#REF!/#REF!*100</f>
        <v>#REF!</v>
      </c>
      <c r="L41" s="57" t="e">
        <f>#REF!/#REF!*100</f>
        <v>#REF!</v>
      </c>
      <c r="M41" s="57"/>
      <c r="N41" s="57" t="e">
        <f>#REF!/#REF!*100</f>
        <v>#REF!</v>
      </c>
    </row>
    <row r="42" spans="1:14" ht="12" x14ac:dyDescent="0.2">
      <c r="A42" s="33" t="s">
        <v>55</v>
      </c>
      <c r="B42" s="17" t="s">
        <v>9</v>
      </c>
      <c r="C42" s="56" t="s">
        <v>56</v>
      </c>
      <c r="D42" s="40">
        <v>1228</v>
      </c>
      <c r="E42" s="35">
        <v>7.1022259999999999</v>
      </c>
      <c r="F42" s="30" t="e">
        <f>#REF!/#REF!*100</f>
        <v>#REF!</v>
      </c>
      <c r="G42" s="26"/>
      <c r="H42" s="30"/>
      <c r="I42" s="30"/>
      <c r="J42" s="30" t="e">
        <f>#REF!/#REF!*100</f>
        <v>#REF!</v>
      </c>
      <c r="K42" s="30" t="e">
        <f>#REF!/#REF!*100</f>
        <v>#REF!</v>
      </c>
      <c r="L42" s="30" t="e">
        <f>#REF!/#REF!*100</f>
        <v>#REF!</v>
      </c>
      <c r="M42" s="30"/>
      <c r="N42" s="30" t="e">
        <f>#REF!/#REF!*100</f>
        <v>#REF!</v>
      </c>
    </row>
    <row r="43" spans="1:14" ht="12" x14ac:dyDescent="0.2">
      <c r="B43" s="17" t="s">
        <v>9</v>
      </c>
      <c r="C43" s="4" t="s">
        <v>57</v>
      </c>
      <c r="D43" s="40">
        <v>119.846</v>
      </c>
      <c r="E43" s="29">
        <v>75.400000000000006</v>
      </c>
      <c r="F43" s="30" t="e">
        <f>#REF!/#REF!*100</f>
        <v>#REF!</v>
      </c>
      <c r="G43" s="26"/>
      <c r="H43" s="30"/>
      <c r="I43" s="30"/>
      <c r="J43" s="30" t="e">
        <f>#REF!/#REF!*100</f>
        <v>#REF!</v>
      </c>
      <c r="K43" s="30" t="e">
        <f>#REF!/#REF!*100</f>
        <v>#REF!</v>
      </c>
      <c r="L43" s="30" t="e">
        <f>#REF!/#REF!*100</f>
        <v>#REF!</v>
      </c>
      <c r="M43" s="30"/>
      <c r="N43" s="30" t="e">
        <f>#REF!/#REF!*100</f>
        <v>#REF!</v>
      </c>
    </row>
    <row r="44" spans="1:14" ht="12" x14ac:dyDescent="0.2">
      <c r="A44" s="33" t="s">
        <v>58</v>
      </c>
      <c r="B44" s="17" t="s">
        <v>9</v>
      </c>
      <c r="C44" s="4" t="s">
        <v>59</v>
      </c>
      <c r="D44" s="40">
        <v>2730.6</v>
      </c>
      <c r="E44" s="29">
        <v>621.91519979999987</v>
      </c>
      <c r="F44" s="30" t="e">
        <f>#REF!/#REF!*100</f>
        <v>#REF!</v>
      </c>
      <c r="G44" s="26"/>
      <c r="H44" s="30"/>
      <c r="I44" s="30"/>
      <c r="J44" s="30" t="e">
        <f>#REF!/#REF!*100</f>
        <v>#REF!</v>
      </c>
      <c r="K44" s="30" t="e">
        <f>#REF!/#REF!*100</f>
        <v>#REF!</v>
      </c>
      <c r="L44" s="30" t="e">
        <f>#REF!/#REF!*100</f>
        <v>#REF!</v>
      </c>
      <c r="M44" s="30"/>
      <c r="N44" s="30" t="e">
        <f>#REF!/#REF!*100</f>
        <v>#REF!</v>
      </c>
    </row>
    <row r="45" spans="1:14" ht="12" x14ac:dyDescent="0.2">
      <c r="A45" s="6" t="s">
        <v>60</v>
      </c>
      <c r="B45" s="17" t="s">
        <v>9</v>
      </c>
      <c r="C45" s="4" t="s">
        <v>61</v>
      </c>
      <c r="D45" s="40">
        <v>4200</v>
      </c>
      <c r="E45" s="29">
        <v>590.39720847999979</v>
      </c>
      <c r="F45" s="30" t="e">
        <f>#REF!/#REF!*100</f>
        <v>#REF!</v>
      </c>
      <c r="G45" s="26"/>
      <c r="H45" s="30"/>
      <c r="I45" s="30"/>
      <c r="J45" s="30" t="e">
        <f>#REF!/#REF!*100</f>
        <v>#REF!</v>
      </c>
      <c r="K45" s="30" t="e">
        <f>#REF!/#REF!*100</f>
        <v>#REF!</v>
      </c>
      <c r="L45" s="30" t="e">
        <f>#REF!/#REF!*100</f>
        <v>#REF!</v>
      </c>
      <c r="M45" s="30"/>
      <c r="N45" s="30" t="e">
        <f>#REF!/#REF!*100</f>
        <v>#REF!</v>
      </c>
    </row>
    <row r="46" spans="1:14" ht="12.95" customHeight="1" x14ac:dyDescent="0.2">
      <c r="C46" s="3" t="s">
        <v>63</v>
      </c>
      <c r="D46" s="41"/>
      <c r="E46" s="29"/>
      <c r="F46" s="57" t="e">
        <f>#REF!/#REF!*100</f>
        <v>#REF!</v>
      </c>
      <c r="G46" s="58"/>
      <c r="H46" s="57"/>
      <c r="I46" s="57"/>
      <c r="J46" s="57" t="e">
        <f>#REF!/#REF!*100</f>
        <v>#REF!</v>
      </c>
      <c r="K46" s="57" t="e">
        <f>#REF!/#REF!*100</f>
        <v>#REF!</v>
      </c>
      <c r="L46" s="57" t="e">
        <f>#REF!/#REF!*100</f>
        <v>#REF!</v>
      </c>
      <c r="M46" s="57"/>
      <c r="N46" s="57" t="e">
        <f>#REF!/#REF!*100</f>
        <v>#REF!</v>
      </c>
    </row>
    <row r="47" spans="1:14" s="27" customFormat="1" ht="12" x14ac:dyDescent="0.2">
      <c r="B47" s="17" t="s">
        <v>9</v>
      </c>
      <c r="C47" s="4" t="s">
        <v>64</v>
      </c>
      <c r="D47" s="41">
        <v>5.6</v>
      </c>
      <c r="E47" s="29">
        <v>9.6</v>
      </c>
      <c r="F47" s="30" t="e">
        <f>#REF!/#REF!*100</f>
        <v>#REF!</v>
      </c>
      <c r="G47" s="26"/>
      <c r="H47" s="30"/>
      <c r="I47" s="30"/>
      <c r="J47" s="30" t="e">
        <f>#REF!/#REF!*100</f>
        <v>#REF!</v>
      </c>
      <c r="K47" s="30" t="e">
        <f>#REF!/#REF!*100</f>
        <v>#REF!</v>
      </c>
      <c r="L47" s="30" t="e">
        <f>#REF!/#REF!*100</f>
        <v>#REF!</v>
      </c>
      <c r="M47" s="30"/>
      <c r="N47" s="30" t="e">
        <f>#REF!/#REF!*100</f>
        <v>#REF!</v>
      </c>
    </row>
    <row r="48" spans="1:14" ht="12" x14ac:dyDescent="0.2">
      <c r="B48" s="17" t="s">
        <v>9</v>
      </c>
      <c r="C48" s="4" t="s">
        <v>65</v>
      </c>
      <c r="D48" s="41">
        <v>12</v>
      </c>
      <c r="E48" s="29">
        <v>7.5</v>
      </c>
      <c r="F48" s="30" t="e">
        <f>#REF!/#REF!*100</f>
        <v>#REF!</v>
      </c>
      <c r="G48" s="26"/>
      <c r="H48" s="30"/>
      <c r="I48" s="30"/>
      <c r="J48" s="30" t="e">
        <f>#REF!/#REF!*100</f>
        <v>#REF!</v>
      </c>
      <c r="K48" s="30" t="e">
        <f>#REF!/#REF!*100</f>
        <v>#REF!</v>
      </c>
      <c r="L48" s="30" t="e">
        <f>#REF!/#REF!*100</f>
        <v>#REF!</v>
      </c>
      <c r="M48" s="30"/>
      <c r="N48" s="30" t="e">
        <f>#REF!/#REF!*100</f>
        <v>#REF!</v>
      </c>
    </row>
    <row r="49" spans="1:15" ht="12.95" customHeight="1" x14ac:dyDescent="0.2">
      <c r="C49" s="3" t="s">
        <v>66</v>
      </c>
      <c r="D49" s="63" t="s">
        <v>62</v>
      </c>
      <c r="E49" s="63">
        <f>E50+E52+(E51/1000)</f>
        <v>174.08799999999999</v>
      </c>
      <c r="F49" s="57" t="e">
        <f>#REF!/#REF!*100</f>
        <v>#REF!</v>
      </c>
      <c r="G49" s="58">
        <f>G50+G52+(G51/1000)</f>
        <v>0</v>
      </c>
      <c r="H49" s="57"/>
      <c r="I49" s="64"/>
      <c r="J49" s="57" t="e">
        <f>#REF!/#REF!*100</f>
        <v>#REF!</v>
      </c>
      <c r="K49" s="57" t="e">
        <f>K50+K52+(K51/1000)</f>
        <v>#REF!</v>
      </c>
      <c r="L49" s="57"/>
      <c r="M49" s="57"/>
      <c r="N49" s="57" t="e">
        <f>#REF!/#REF!*100</f>
        <v>#REF!</v>
      </c>
      <c r="O49" s="65"/>
    </row>
    <row r="50" spans="1:15" ht="12" x14ac:dyDescent="0.2">
      <c r="B50" s="17" t="s">
        <v>9</v>
      </c>
      <c r="C50" s="8" t="s">
        <v>67</v>
      </c>
      <c r="D50" s="29">
        <v>283.3</v>
      </c>
      <c r="E50" s="29">
        <v>5.6</v>
      </c>
      <c r="F50" s="30" t="e">
        <f>#REF!/#REF!*100</f>
        <v>#REF!</v>
      </c>
      <c r="G50" s="26"/>
      <c r="H50" s="30"/>
      <c r="I50" s="30"/>
      <c r="J50" s="30" t="e">
        <f>#REF!/#REF!*100</f>
        <v>#REF!</v>
      </c>
      <c r="K50" s="30" t="e">
        <f>#REF!/#REF!*100</f>
        <v>#REF!</v>
      </c>
      <c r="L50" s="30" t="e">
        <f>#REF!/#REF!*100</f>
        <v>#REF!</v>
      </c>
      <c r="M50" s="30"/>
      <c r="N50" s="30" t="e">
        <f>#REF!/#REF!*100</f>
        <v>#REF!</v>
      </c>
    </row>
    <row r="51" spans="1:15" s="44" customFormat="1" ht="12" x14ac:dyDescent="0.2">
      <c r="B51" s="45" t="s">
        <v>9</v>
      </c>
      <c r="C51" s="8" t="s">
        <v>68</v>
      </c>
      <c r="D51" s="46">
        <v>53870</v>
      </c>
      <c r="E51" s="29">
        <v>66688</v>
      </c>
      <c r="F51" s="30" t="e">
        <f>#REF!/#REF!*100</f>
        <v>#REF!</v>
      </c>
      <c r="G51" s="26"/>
      <c r="H51" s="30"/>
      <c r="I51" s="30"/>
      <c r="J51" s="30" t="e">
        <f>#REF!/#REF!*100</f>
        <v>#REF!</v>
      </c>
      <c r="K51" s="30" t="e">
        <f>#REF!/#REF!*100</f>
        <v>#REF!</v>
      </c>
      <c r="L51" s="30" t="e">
        <f>#REF!/#REF!*100</f>
        <v>#REF!</v>
      </c>
      <c r="M51" s="30"/>
      <c r="N51" s="30" t="e">
        <f>#REF!/#REF!*100</f>
        <v>#REF!</v>
      </c>
    </row>
    <row r="52" spans="1:15" ht="12" x14ac:dyDescent="0.2">
      <c r="B52" s="17" t="s">
        <v>9</v>
      </c>
      <c r="C52" s="4" t="s">
        <v>69</v>
      </c>
      <c r="D52" s="29">
        <v>2570.3000000000002</v>
      </c>
      <c r="E52" s="29">
        <v>101.8</v>
      </c>
      <c r="F52" s="30" t="e">
        <f>#REF!/#REF!*100</f>
        <v>#REF!</v>
      </c>
      <c r="G52" s="26"/>
      <c r="H52" s="30"/>
      <c r="I52" s="30"/>
      <c r="J52" s="30" t="e">
        <f>#REF!/#REF!*100</f>
        <v>#REF!</v>
      </c>
      <c r="K52" s="30" t="e">
        <f>#REF!/#REF!*100</f>
        <v>#REF!</v>
      </c>
      <c r="L52" s="30" t="e">
        <f>#REF!/#REF!*100</f>
        <v>#REF!</v>
      </c>
      <c r="M52" s="30"/>
      <c r="N52" s="30" t="e">
        <f>#REF!/#REF!*100</f>
        <v>#REF!</v>
      </c>
    </row>
    <row r="53" spans="1:15" ht="12.95" customHeight="1" x14ac:dyDescent="0.2">
      <c r="C53" s="3" t="s">
        <v>70</v>
      </c>
      <c r="D53" s="47"/>
      <c r="E53" s="29"/>
      <c r="F53" s="57" t="e">
        <f>#REF!/#REF!*100</f>
        <v>#REF!</v>
      </c>
      <c r="G53" s="58"/>
      <c r="H53" s="57"/>
      <c r="I53" s="57"/>
      <c r="J53" s="57" t="e">
        <f>#REF!/#REF!*100</f>
        <v>#REF!</v>
      </c>
      <c r="K53" s="57" t="e">
        <f>#REF!/#REF!*100</f>
        <v>#REF!</v>
      </c>
      <c r="L53" s="57" t="e">
        <f>#REF!/#REF!*100</f>
        <v>#REF!</v>
      </c>
      <c r="M53" s="57"/>
      <c r="N53" s="57" t="e">
        <f>#REF!/#REF!*100</f>
        <v>#REF!</v>
      </c>
    </row>
    <row r="54" spans="1:15" ht="12" x14ac:dyDescent="0.2">
      <c r="A54" s="7" t="s">
        <v>71</v>
      </c>
      <c r="B54" s="17" t="s">
        <v>9</v>
      </c>
      <c r="C54" s="4" t="s">
        <v>72</v>
      </c>
      <c r="D54" s="29">
        <v>28.8</v>
      </c>
      <c r="E54" s="46">
        <v>5.0963669999999999</v>
      </c>
      <c r="F54" s="30" t="e">
        <f>#REF!/#REF!*100</f>
        <v>#REF!</v>
      </c>
      <c r="G54" s="26"/>
      <c r="H54" s="30"/>
      <c r="I54" s="30"/>
      <c r="J54" s="30" t="e">
        <f>#REF!/#REF!*100</f>
        <v>#REF!</v>
      </c>
      <c r="K54" s="30" t="e">
        <f>#REF!/#REF!*100</f>
        <v>#REF!</v>
      </c>
      <c r="L54" s="30" t="e">
        <f>#REF!/#REF!*100</f>
        <v>#REF!</v>
      </c>
      <c r="M54" s="30"/>
      <c r="N54" s="30" t="e">
        <f>#REF!/#REF!*100</f>
        <v>#REF!</v>
      </c>
    </row>
    <row r="55" spans="1:15" ht="12" x14ac:dyDescent="0.2">
      <c r="A55" s="7" t="s">
        <v>73</v>
      </c>
      <c r="B55" s="17" t="s">
        <v>9</v>
      </c>
      <c r="C55" s="4" t="s">
        <v>74</v>
      </c>
      <c r="D55" s="29">
        <v>72.015799999999999</v>
      </c>
      <c r="E55" s="46">
        <v>65.340858800000007</v>
      </c>
      <c r="F55" s="30" t="e">
        <f>#REF!/#REF!*100</f>
        <v>#REF!</v>
      </c>
      <c r="G55" s="26"/>
      <c r="H55" s="30"/>
      <c r="I55" s="30"/>
      <c r="J55" s="30" t="e">
        <f>#REF!/#REF!*100</f>
        <v>#REF!</v>
      </c>
      <c r="K55" s="30" t="e">
        <f>#REF!/#REF!*100</f>
        <v>#REF!</v>
      </c>
      <c r="L55" s="30" t="e">
        <f>#REF!/#REF!*100</f>
        <v>#REF!</v>
      </c>
      <c r="M55" s="30"/>
      <c r="N55" s="30" t="e">
        <f>#REF!/#REF!*100</f>
        <v>#REF!</v>
      </c>
    </row>
    <row r="56" spans="1:15" ht="12.95" customHeight="1" x14ac:dyDescent="0.2">
      <c r="C56" s="3" t="s">
        <v>75</v>
      </c>
      <c r="D56" s="41"/>
      <c r="E56" s="29"/>
      <c r="F56" s="57" t="e">
        <f>#REF!/#REF!*100</f>
        <v>#REF!</v>
      </c>
      <c r="G56" s="58"/>
      <c r="H56" s="57"/>
      <c r="I56" s="57"/>
      <c r="J56" s="57" t="e">
        <f>#REF!/#REF!*100</f>
        <v>#REF!</v>
      </c>
      <c r="K56" s="57" t="e">
        <f>#REF!/#REF!*100</f>
        <v>#REF!</v>
      </c>
      <c r="L56" s="57" t="e">
        <f>#REF!/#REF!*100</f>
        <v>#REF!</v>
      </c>
      <c r="M56" s="57"/>
      <c r="N56" s="57" t="e">
        <f>#REF!/#REF!*100</f>
        <v>#REF!</v>
      </c>
    </row>
    <row r="57" spans="1:15" ht="12" x14ac:dyDescent="0.2">
      <c r="A57" s="6" t="s">
        <v>76</v>
      </c>
      <c r="B57" s="17" t="s">
        <v>9</v>
      </c>
      <c r="C57" s="4" t="s">
        <v>77</v>
      </c>
      <c r="D57" s="48">
        <v>32</v>
      </c>
      <c r="E57" s="46">
        <v>397.22800000000001</v>
      </c>
      <c r="F57" s="30" t="e">
        <f>#REF!/#REF!*100</f>
        <v>#REF!</v>
      </c>
      <c r="G57" s="26"/>
      <c r="H57" s="30"/>
      <c r="I57" s="30"/>
      <c r="J57" s="30" t="e">
        <f>#REF!/#REF!*100</f>
        <v>#REF!</v>
      </c>
      <c r="K57" s="30" t="e">
        <f>#REF!/#REF!*100</f>
        <v>#REF!</v>
      </c>
      <c r="L57" s="30" t="e">
        <f>#REF!/#REF!*100</f>
        <v>#REF!</v>
      </c>
      <c r="M57" s="30"/>
      <c r="N57" s="30" t="e">
        <f>#REF!/#REF!*100</f>
        <v>#REF!</v>
      </c>
    </row>
    <row r="58" spans="1:15" ht="12" x14ac:dyDescent="0.2">
      <c r="A58" s="6" t="s">
        <v>78</v>
      </c>
      <c r="B58" s="17" t="s">
        <v>9</v>
      </c>
      <c r="C58" s="4" t="s">
        <v>79</v>
      </c>
      <c r="D58" s="41">
        <v>147.5</v>
      </c>
      <c r="E58" s="46">
        <v>0.36199999999999999</v>
      </c>
      <c r="F58" s="30" t="e">
        <f>#REF!/#REF!*100</f>
        <v>#REF!</v>
      </c>
      <c r="G58" s="26"/>
      <c r="H58" s="30"/>
      <c r="I58" s="30"/>
      <c r="J58" s="30" t="e">
        <f>#REF!/#REF!*100</f>
        <v>#REF!</v>
      </c>
      <c r="K58" s="30" t="e">
        <f>#REF!/#REF!*100</f>
        <v>#REF!</v>
      </c>
      <c r="L58" s="30" t="e">
        <f>#REF!/#REF!*100</f>
        <v>#REF!</v>
      </c>
      <c r="M58" s="30"/>
      <c r="N58" s="30" t="e">
        <f>#REF!/#REF!*100</f>
        <v>#REF!</v>
      </c>
    </row>
    <row r="59" spans="1:15" ht="12.95" customHeight="1" x14ac:dyDescent="0.2">
      <c r="C59" s="3" t="s">
        <v>80</v>
      </c>
      <c r="D59" s="41"/>
      <c r="E59" s="29"/>
      <c r="F59" s="57" t="e">
        <f>#REF!/#REF!*100</f>
        <v>#REF!</v>
      </c>
      <c r="G59" s="58"/>
      <c r="H59" s="57"/>
      <c r="I59" s="57"/>
      <c r="J59" s="57" t="e">
        <f>#REF!/#REF!*100</f>
        <v>#REF!</v>
      </c>
      <c r="K59" s="57" t="e">
        <f>#REF!/#REF!*100</f>
        <v>#REF!</v>
      </c>
      <c r="L59" s="57" t="e">
        <f>#REF!/#REF!*100</f>
        <v>#REF!</v>
      </c>
      <c r="M59" s="57"/>
      <c r="N59" s="57" t="e">
        <f>#REF!/#REF!*100</f>
        <v>#REF!</v>
      </c>
    </row>
    <row r="60" spans="1:15" ht="12" x14ac:dyDescent="0.2">
      <c r="A60" s="6">
        <v>37420</v>
      </c>
      <c r="B60" s="17" t="s">
        <v>9</v>
      </c>
      <c r="C60" s="4" t="s">
        <v>81</v>
      </c>
      <c r="D60" s="41">
        <v>47.6</v>
      </c>
      <c r="E60" s="46">
        <v>0</v>
      </c>
      <c r="F60" s="30" t="e">
        <f>#REF!/#REF!*100</f>
        <v>#REF!</v>
      </c>
      <c r="G60" s="26"/>
      <c r="H60" s="30"/>
      <c r="I60" s="30"/>
      <c r="J60" s="30" t="e">
        <f>#REF!/#REF!*100</f>
        <v>#REF!</v>
      </c>
      <c r="K60" s="30" t="e">
        <f>#REF!/#REF!*100</f>
        <v>#REF!</v>
      </c>
      <c r="L60" s="30" t="e">
        <f>#REF!/#REF!*100</f>
        <v>#REF!</v>
      </c>
      <c r="M60" s="30"/>
      <c r="N60" s="30" t="e">
        <f>#REF!/#REF!*100</f>
        <v>#REF!</v>
      </c>
    </row>
    <row r="61" spans="1:15" ht="12" x14ac:dyDescent="0.2">
      <c r="A61" s="6" t="s">
        <v>82</v>
      </c>
      <c r="B61" s="17" t="s">
        <v>9</v>
      </c>
      <c r="C61" s="60" t="s">
        <v>83</v>
      </c>
      <c r="D61" s="131">
        <v>1430.6</v>
      </c>
      <c r="E61" s="132">
        <v>2.1050010199999996</v>
      </c>
      <c r="F61" s="61" t="e">
        <f>#REF!/#REF!*100</f>
        <v>#REF!</v>
      </c>
      <c r="G61" s="62"/>
      <c r="H61" s="61"/>
      <c r="I61" s="61"/>
      <c r="J61" s="61" t="e">
        <f>#REF!/#REF!*100</f>
        <v>#REF!</v>
      </c>
      <c r="K61" s="61" t="e">
        <f>#REF!/#REF!*100</f>
        <v>#REF!</v>
      </c>
      <c r="L61" s="61" t="e">
        <f>#REF!/#REF!*100</f>
        <v>#REF!</v>
      </c>
      <c r="M61" s="61"/>
      <c r="N61" s="61" t="e">
        <f>#REF!/#REF!*100</f>
        <v>#REF!</v>
      </c>
    </row>
    <row r="62" spans="1:15" ht="15" customHeight="1" x14ac:dyDescent="0.2">
      <c r="C62" s="3" t="s">
        <v>84</v>
      </c>
      <c r="D62" s="41"/>
      <c r="E62" s="29"/>
      <c r="F62" s="57" t="e">
        <f>#REF!/#REF!*100</f>
        <v>#REF!</v>
      </c>
      <c r="G62" s="58"/>
      <c r="H62" s="57"/>
      <c r="I62" s="57"/>
      <c r="J62" s="57" t="e">
        <f>#REF!/#REF!*100</f>
        <v>#REF!</v>
      </c>
      <c r="K62" s="57" t="e">
        <f>#REF!/#REF!*100</f>
        <v>#REF!</v>
      </c>
      <c r="L62" s="57" t="e">
        <f>#REF!/#REF!*100</f>
        <v>#REF!</v>
      </c>
      <c r="M62" s="57"/>
      <c r="N62" s="57" t="e">
        <f>#REF!/#REF!*100</f>
        <v>#REF!</v>
      </c>
    </row>
    <row r="63" spans="1:15" ht="12" x14ac:dyDescent="0.2">
      <c r="A63" s="6" t="s">
        <v>85</v>
      </c>
      <c r="B63" s="17" t="s">
        <v>9</v>
      </c>
      <c r="C63" s="4" t="s">
        <v>86</v>
      </c>
      <c r="D63" s="41">
        <v>1.6</v>
      </c>
      <c r="E63" s="46">
        <v>0.20128220323000004</v>
      </c>
      <c r="F63" s="30" t="e">
        <f>#REF!/#REF!*100</f>
        <v>#REF!</v>
      </c>
      <c r="G63" s="26"/>
      <c r="H63" s="30"/>
      <c r="I63" s="30"/>
      <c r="J63" s="30" t="e">
        <f>#REF!/#REF!*100</f>
        <v>#REF!</v>
      </c>
      <c r="K63" s="30" t="e">
        <f>#REF!/#REF!*100</f>
        <v>#REF!</v>
      </c>
      <c r="L63" s="30" t="e">
        <f>#REF!/#REF!*100</f>
        <v>#REF!</v>
      </c>
      <c r="M63" s="30"/>
      <c r="N63" s="30" t="e">
        <f>#REF!/#REF!*100</f>
        <v>#REF!</v>
      </c>
    </row>
    <row r="64" spans="1:15" ht="12" x14ac:dyDescent="0.2">
      <c r="A64" s="7" t="s">
        <v>87</v>
      </c>
      <c r="B64" s="17" t="s">
        <v>9</v>
      </c>
      <c r="C64" s="4" t="s">
        <v>88</v>
      </c>
      <c r="D64" s="41">
        <v>77.7</v>
      </c>
      <c r="E64" s="46">
        <v>30.503645847950004</v>
      </c>
      <c r="F64" s="30" t="e">
        <f>#REF!/#REF!*100</f>
        <v>#REF!</v>
      </c>
      <c r="G64" s="26"/>
      <c r="H64" s="30"/>
      <c r="I64" s="30"/>
      <c r="J64" s="30" t="e">
        <f>#REF!/#REF!*100</f>
        <v>#REF!</v>
      </c>
      <c r="K64" s="30" t="e">
        <f>#REF!/#REF!*100</f>
        <v>#REF!</v>
      </c>
      <c r="L64" s="30" t="e">
        <f>#REF!/#REF!*100</f>
        <v>#REF!</v>
      </c>
      <c r="M64" s="30"/>
      <c r="N64" s="30" t="e">
        <f>#REF!/#REF!*100</f>
        <v>#REF!</v>
      </c>
    </row>
    <row r="65" spans="1:14" ht="12" x14ac:dyDescent="0.2">
      <c r="A65" s="7" t="s">
        <v>89</v>
      </c>
      <c r="B65" s="17" t="s">
        <v>9</v>
      </c>
      <c r="C65" s="4" t="s">
        <v>90</v>
      </c>
      <c r="D65" s="41">
        <v>196.7</v>
      </c>
      <c r="E65" s="46">
        <v>6.5832299999999994E-4</v>
      </c>
      <c r="F65" s="30" t="e">
        <f>#REF!/#REF!*100</f>
        <v>#REF!</v>
      </c>
      <c r="G65" s="26"/>
      <c r="H65" s="30"/>
      <c r="I65" s="30"/>
      <c r="J65" s="30" t="e">
        <f>#REF!/#REF!*100</f>
        <v>#REF!</v>
      </c>
      <c r="K65" s="30" t="e">
        <f>#REF!/#REF!*100</f>
        <v>#REF!</v>
      </c>
      <c r="L65" s="30" t="e">
        <f>#REF!/#REF!*100</f>
        <v>#REF!</v>
      </c>
      <c r="M65" s="30"/>
      <c r="N65" s="30" t="e">
        <f>#REF!/#REF!*100</f>
        <v>#REF!</v>
      </c>
    </row>
    <row r="66" spans="1:14" ht="15" customHeight="1" x14ac:dyDescent="0.2">
      <c r="C66" s="3" t="s">
        <v>91</v>
      </c>
      <c r="D66" s="41"/>
      <c r="E66" s="29"/>
      <c r="F66" s="57" t="e">
        <f>#REF!/#REF!*100</f>
        <v>#REF!</v>
      </c>
      <c r="G66" s="58"/>
      <c r="H66" s="57"/>
      <c r="I66" s="57"/>
      <c r="J66" s="57" t="e">
        <f>#REF!/#REF!*100</f>
        <v>#REF!</v>
      </c>
      <c r="K66" s="57" t="e">
        <f>#REF!/#REF!*100</f>
        <v>#REF!</v>
      </c>
      <c r="L66" s="57" t="e">
        <f>#REF!/#REF!*100</f>
        <v>#REF!</v>
      </c>
      <c r="M66" s="57"/>
      <c r="N66" s="57" t="e">
        <f>#REF!/#REF!*100</f>
        <v>#REF!</v>
      </c>
    </row>
    <row r="67" spans="1:14" ht="12" x14ac:dyDescent="0.2">
      <c r="A67" s="9" t="s">
        <v>92</v>
      </c>
      <c r="B67" s="17" t="s">
        <v>9</v>
      </c>
      <c r="C67" s="10" t="s">
        <v>93</v>
      </c>
      <c r="D67" s="50">
        <v>12458</v>
      </c>
      <c r="E67" s="43">
        <v>144447</v>
      </c>
      <c r="F67" s="30" t="e">
        <f>#REF!/#REF!*100</f>
        <v>#REF!</v>
      </c>
      <c r="G67" s="26"/>
      <c r="H67" s="30"/>
      <c r="I67" s="30"/>
      <c r="J67" s="30" t="e">
        <f>#REF!/#REF!*100</f>
        <v>#REF!</v>
      </c>
      <c r="K67" s="30" t="e">
        <f>#REF!/#REF!*100</f>
        <v>#REF!</v>
      </c>
      <c r="L67" s="30" t="e">
        <f>#REF!/#REF!*100</f>
        <v>#REF!</v>
      </c>
      <c r="M67" s="30"/>
      <c r="N67" s="30" t="e">
        <f>#REF!/#REF!*100</f>
        <v>#REF!</v>
      </c>
    </row>
    <row r="68" spans="1:14" ht="12" x14ac:dyDescent="0.2">
      <c r="A68" s="9" t="s">
        <v>94</v>
      </c>
      <c r="B68" s="17" t="s">
        <v>9</v>
      </c>
      <c r="C68" s="10" t="s">
        <v>95</v>
      </c>
      <c r="D68" s="50">
        <v>2248</v>
      </c>
      <c r="E68" s="43">
        <v>722617</v>
      </c>
      <c r="F68" s="30" t="e">
        <f>#REF!/#REF!*100</f>
        <v>#REF!</v>
      </c>
      <c r="G68" s="26"/>
      <c r="H68" s="30"/>
      <c r="I68" s="30"/>
      <c r="J68" s="30" t="e">
        <f>#REF!/#REF!*100</f>
        <v>#REF!</v>
      </c>
      <c r="K68" s="30" t="e">
        <f>#REF!/#REF!*100</f>
        <v>#REF!</v>
      </c>
      <c r="L68" s="30" t="e">
        <f>#REF!/#REF!*100</f>
        <v>#REF!</v>
      </c>
      <c r="M68" s="30"/>
      <c r="N68" s="30" t="e">
        <f>#REF!/#REF!*100</f>
        <v>#REF!</v>
      </c>
    </row>
    <row r="69" spans="1:14" ht="12" x14ac:dyDescent="0.2">
      <c r="A69" s="9" t="s">
        <v>96</v>
      </c>
      <c r="B69" s="17" t="s">
        <v>9</v>
      </c>
      <c r="C69" s="10" t="s">
        <v>97</v>
      </c>
      <c r="D69" s="41">
        <v>139.69999999999999</v>
      </c>
      <c r="E69" s="46">
        <v>1116.5260000000001</v>
      </c>
      <c r="F69" s="30" t="e">
        <f>#REF!/#REF!*100</f>
        <v>#REF!</v>
      </c>
      <c r="G69" s="26"/>
      <c r="H69" s="30"/>
      <c r="I69" s="30"/>
      <c r="J69" s="30" t="e">
        <f>#REF!/#REF!*100</f>
        <v>#REF!</v>
      </c>
      <c r="K69" s="30" t="e">
        <f>#REF!/#REF!*100</f>
        <v>#REF!</v>
      </c>
      <c r="L69" s="30" t="e">
        <f>#REF!/#REF!*100</f>
        <v>#REF!</v>
      </c>
      <c r="M69" s="30"/>
      <c r="N69" s="30" t="e">
        <f>#REF!/#REF!*100</f>
        <v>#REF!</v>
      </c>
    </row>
    <row r="70" spans="1:14" ht="12" x14ac:dyDescent="0.2">
      <c r="A70" s="9" t="s">
        <v>98</v>
      </c>
      <c r="B70" s="17" t="s">
        <v>9</v>
      </c>
      <c r="C70" s="10" t="s">
        <v>99</v>
      </c>
      <c r="D70" s="49">
        <v>49</v>
      </c>
      <c r="E70" s="46">
        <v>561</v>
      </c>
      <c r="F70" s="30" t="e">
        <f>#REF!/#REF!*100</f>
        <v>#REF!</v>
      </c>
      <c r="G70" s="26"/>
      <c r="H70" s="30"/>
      <c r="I70" s="30"/>
      <c r="J70" s="30" t="e">
        <f>#REF!/#REF!*100</f>
        <v>#REF!</v>
      </c>
      <c r="K70" s="30" t="e">
        <f>#REF!/#REF!*100</f>
        <v>#REF!</v>
      </c>
      <c r="L70" s="30" t="e">
        <f>#REF!/#REF!*100</f>
        <v>#REF!</v>
      </c>
      <c r="M70" s="30"/>
      <c r="N70" s="30" t="e">
        <f>#REF!/#REF!*100</f>
        <v>#REF!</v>
      </c>
    </row>
    <row r="71" spans="1:14" ht="12" x14ac:dyDescent="0.2">
      <c r="A71" s="9" t="s">
        <v>100</v>
      </c>
      <c r="B71" s="17" t="s">
        <v>9</v>
      </c>
      <c r="C71" s="10" t="s">
        <v>101</v>
      </c>
      <c r="D71" s="49">
        <v>627</v>
      </c>
      <c r="E71" s="46">
        <v>232</v>
      </c>
      <c r="F71" s="30" t="e">
        <f>#REF!/#REF!*100</f>
        <v>#REF!</v>
      </c>
      <c r="G71" s="26"/>
      <c r="H71" s="30"/>
      <c r="I71" s="30"/>
      <c r="J71" s="30" t="e">
        <f>#REF!/#REF!*100</f>
        <v>#REF!</v>
      </c>
      <c r="K71" s="30" t="e">
        <f>#REF!/#REF!*100</f>
        <v>#REF!</v>
      </c>
      <c r="L71" s="30" t="e">
        <f>#REF!/#REF!*100</f>
        <v>#REF!</v>
      </c>
      <c r="M71" s="30"/>
      <c r="N71" s="30" t="e">
        <f>#REF!/#REF!*100</f>
        <v>#REF!</v>
      </c>
    </row>
    <row r="72" spans="1:14" ht="5.0999999999999996" customHeight="1" x14ac:dyDescent="0.2">
      <c r="C72" s="51"/>
      <c r="D72" s="52"/>
      <c r="E72" s="52"/>
      <c r="F72" s="53"/>
      <c r="G72" s="53"/>
      <c r="H72" s="53"/>
      <c r="I72" s="53"/>
      <c r="J72" s="53"/>
      <c r="K72" s="53"/>
      <c r="L72" s="53"/>
      <c r="M72" s="53"/>
      <c r="N72" s="53"/>
    </row>
    <row r="73" spans="1:14" ht="5.0999999999999996" customHeight="1" x14ac:dyDescent="0.2">
      <c r="C73" s="54"/>
      <c r="D73" s="55"/>
      <c r="E73" s="55"/>
      <c r="F73" s="42"/>
      <c r="G73" s="26"/>
      <c r="H73" s="26"/>
      <c r="I73" s="26"/>
      <c r="J73" s="26"/>
      <c r="K73" s="26"/>
      <c r="L73" s="26"/>
      <c r="M73" s="26"/>
    </row>
    <row r="74" spans="1:14" x14ac:dyDescent="0.2">
      <c r="G74" s="26"/>
      <c r="H74" s="26"/>
      <c r="I74" s="26"/>
      <c r="J74" s="26"/>
      <c r="K74" s="26"/>
      <c r="L74" s="26"/>
      <c r="M74" s="26"/>
    </row>
  </sheetData>
  <conditionalFormatting sqref="D28:D29">
    <cfRule type="cellIs" dxfId="1" priority="1" stopIfTrue="1" operator="greaterThan">
      <formula>170</formula>
    </cfRule>
    <cfRule type="cellIs" dxfId="0" priority="2" stopIfTrue="1" operator="lessThan">
      <formula>70</formula>
    </cfRule>
  </conditionalFormatting>
  <printOptions horizontalCentered="1"/>
  <pageMargins left="0.39370078740157483" right="0.39370078740157483" top="0.59055118110236227" bottom="0.59055118110236227" header="0.59055118110236227" footer="0.59055118110236227"/>
  <pageSetup firstPageNumber="179" orientation="portrait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FF0000"/>
  </sheetPr>
  <dimension ref="A1:I91"/>
  <sheetViews>
    <sheetView showGridLines="0" tabSelected="1" zoomScaleNormal="100" zoomScaleSheetLayoutView="100" workbookViewId="0">
      <selection activeCell="M22" sqref="M22"/>
    </sheetView>
  </sheetViews>
  <sheetFormatPr baseColWidth="10" defaultColWidth="11" defaultRowHeight="12" x14ac:dyDescent="0.2"/>
  <cols>
    <col min="1" max="1" width="35.140625" style="70" customWidth="1"/>
    <col min="2" max="2" width="5.7109375" style="70" customWidth="1"/>
    <col min="3" max="3" width="8" style="70" hidden="1" customWidth="1"/>
    <col min="4" max="4" width="9.5703125" style="70" hidden="1" customWidth="1"/>
    <col min="5" max="9" width="10.85546875" style="70" customWidth="1"/>
    <col min="10" max="256" width="11" style="70"/>
    <col min="257" max="257" width="36.7109375" style="70" customWidth="1"/>
    <col min="258" max="258" width="5.7109375" style="70" customWidth="1"/>
    <col min="259" max="259" width="0" style="70" hidden="1" customWidth="1"/>
    <col min="260" max="264" width="8.5703125" style="70" customWidth="1"/>
    <col min="265" max="512" width="11" style="70"/>
    <col min="513" max="513" width="36.7109375" style="70" customWidth="1"/>
    <col min="514" max="514" width="5.7109375" style="70" customWidth="1"/>
    <col min="515" max="515" width="0" style="70" hidden="1" customWidth="1"/>
    <col min="516" max="520" width="8.5703125" style="70" customWidth="1"/>
    <col min="521" max="768" width="11" style="70"/>
    <col min="769" max="769" width="36.7109375" style="70" customWidth="1"/>
    <col min="770" max="770" width="5.7109375" style="70" customWidth="1"/>
    <col min="771" max="771" width="0" style="70" hidden="1" customWidth="1"/>
    <col min="772" max="776" width="8.5703125" style="70" customWidth="1"/>
    <col min="777" max="1024" width="11" style="70"/>
    <col min="1025" max="1025" width="36.7109375" style="70" customWidth="1"/>
    <col min="1026" max="1026" width="5.7109375" style="70" customWidth="1"/>
    <col min="1027" max="1027" width="0" style="70" hidden="1" customWidth="1"/>
    <col min="1028" max="1032" width="8.5703125" style="70" customWidth="1"/>
    <col min="1033" max="1280" width="11" style="70"/>
    <col min="1281" max="1281" width="36.7109375" style="70" customWidth="1"/>
    <col min="1282" max="1282" width="5.7109375" style="70" customWidth="1"/>
    <col min="1283" max="1283" width="0" style="70" hidden="1" customWidth="1"/>
    <col min="1284" max="1288" width="8.5703125" style="70" customWidth="1"/>
    <col min="1289" max="1536" width="11" style="70"/>
    <col min="1537" max="1537" width="36.7109375" style="70" customWidth="1"/>
    <col min="1538" max="1538" width="5.7109375" style="70" customWidth="1"/>
    <col min="1539" max="1539" width="0" style="70" hidden="1" customWidth="1"/>
    <col min="1540" max="1544" width="8.5703125" style="70" customWidth="1"/>
    <col min="1545" max="1792" width="11" style="70"/>
    <col min="1793" max="1793" width="36.7109375" style="70" customWidth="1"/>
    <col min="1794" max="1794" width="5.7109375" style="70" customWidth="1"/>
    <col min="1795" max="1795" width="0" style="70" hidden="1" customWidth="1"/>
    <col min="1796" max="1800" width="8.5703125" style="70" customWidth="1"/>
    <col min="1801" max="2048" width="11" style="70"/>
    <col min="2049" max="2049" width="36.7109375" style="70" customWidth="1"/>
    <col min="2050" max="2050" width="5.7109375" style="70" customWidth="1"/>
    <col min="2051" max="2051" width="0" style="70" hidden="1" customWidth="1"/>
    <col min="2052" max="2056" width="8.5703125" style="70" customWidth="1"/>
    <col min="2057" max="2304" width="11" style="70"/>
    <col min="2305" max="2305" width="36.7109375" style="70" customWidth="1"/>
    <col min="2306" max="2306" width="5.7109375" style="70" customWidth="1"/>
    <col min="2307" max="2307" width="0" style="70" hidden="1" customWidth="1"/>
    <col min="2308" max="2312" width="8.5703125" style="70" customWidth="1"/>
    <col min="2313" max="2560" width="11" style="70"/>
    <col min="2561" max="2561" width="36.7109375" style="70" customWidth="1"/>
    <col min="2562" max="2562" width="5.7109375" style="70" customWidth="1"/>
    <col min="2563" max="2563" width="0" style="70" hidden="1" customWidth="1"/>
    <col min="2564" max="2568" width="8.5703125" style="70" customWidth="1"/>
    <col min="2569" max="2816" width="11" style="70"/>
    <col min="2817" max="2817" width="36.7109375" style="70" customWidth="1"/>
    <col min="2818" max="2818" width="5.7109375" style="70" customWidth="1"/>
    <col min="2819" max="2819" width="0" style="70" hidden="1" customWidth="1"/>
    <col min="2820" max="2824" width="8.5703125" style="70" customWidth="1"/>
    <col min="2825" max="3072" width="11" style="70"/>
    <col min="3073" max="3073" width="36.7109375" style="70" customWidth="1"/>
    <col min="3074" max="3074" width="5.7109375" style="70" customWidth="1"/>
    <col min="3075" max="3075" width="0" style="70" hidden="1" customWidth="1"/>
    <col min="3076" max="3080" width="8.5703125" style="70" customWidth="1"/>
    <col min="3081" max="3328" width="11" style="70"/>
    <col min="3329" max="3329" width="36.7109375" style="70" customWidth="1"/>
    <col min="3330" max="3330" width="5.7109375" style="70" customWidth="1"/>
    <col min="3331" max="3331" width="0" style="70" hidden="1" customWidth="1"/>
    <col min="3332" max="3336" width="8.5703125" style="70" customWidth="1"/>
    <col min="3337" max="3584" width="11" style="70"/>
    <col min="3585" max="3585" width="36.7109375" style="70" customWidth="1"/>
    <col min="3586" max="3586" width="5.7109375" style="70" customWidth="1"/>
    <col min="3587" max="3587" width="0" style="70" hidden="1" customWidth="1"/>
    <col min="3588" max="3592" width="8.5703125" style="70" customWidth="1"/>
    <col min="3593" max="3840" width="11" style="70"/>
    <col min="3841" max="3841" width="36.7109375" style="70" customWidth="1"/>
    <col min="3842" max="3842" width="5.7109375" style="70" customWidth="1"/>
    <col min="3843" max="3843" width="0" style="70" hidden="1" customWidth="1"/>
    <col min="3844" max="3848" width="8.5703125" style="70" customWidth="1"/>
    <col min="3849" max="4096" width="11" style="70"/>
    <col min="4097" max="4097" width="36.7109375" style="70" customWidth="1"/>
    <col min="4098" max="4098" width="5.7109375" style="70" customWidth="1"/>
    <col min="4099" max="4099" width="0" style="70" hidden="1" customWidth="1"/>
    <col min="4100" max="4104" width="8.5703125" style="70" customWidth="1"/>
    <col min="4105" max="4352" width="11" style="70"/>
    <col min="4353" max="4353" width="36.7109375" style="70" customWidth="1"/>
    <col min="4354" max="4354" width="5.7109375" style="70" customWidth="1"/>
    <col min="4355" max="4355" width="0" style="70" hidden="1" customWidth="1"/>
    <col min="4356" max="4360" width="8.5703125" style="70" customWidth="1"/>
    <col min="4361" max="4608" width="11" style="70"/>
    <col min="4609" max="4609" width="36.7109375" style="70" customWidth="1"/>
    <col min="4610" max="4610" width="5.7109375" style="70" customWidth="1"/>
    <col min="4611" max="4611" width="0" style="70" hidden="1" customWidth="1"/>
    <col min="4612" max="4616" width="8.5703125" style="70" customWidth="1"/>
    <col min="4617" max="4864" width="11" style="70"/>
    <col min="4865" max="4865" width="36.7109375" style="70" customWidth="1"/>
    <col min="4866" max="4866" width="5.7109375" style="70" customWidth="1"/>
    <col min="4867" max="4867" width="0" style="70" hidden="1" customWidth="1"/>
    <col min="4868" max="4872" width="8.5703125" style="70" customWidth="1"/>
    <col min="4873" max="5120" width="11" style="70"/>
    <col min="5121" max="5121" width="36.7109375" style="70" customWidth="1"/>
    <col min="5122" max="5122" width="5.7109375" style="70" customWidth="1"/>
    <col min="5123" max="5123" width="0" style="70" hidden="1" customWidth="1"/>
    <col min="5124" max="5128" width="8.5703125" style="70" customWidth="1"/>
    <col min="5129" max="5376" width="11" style="70"/>
    <col min="5377" max="5377" width="36.7109375" style="70" customWidth="1"/>
    <col min="5378" max="5378" width="5.7109375" style="70" customWidth="1"/>
    <col min="5379" max="5379" width="0" style="70" hidden="1" customWidth="1"/>
    <col min="5380" max="5384" width="8.5703125" style="70" customWidth="1"/>
    <col min="5385" max="5632" width="11" style="70"/>
    <col min="5633" max="5633" width="36.7109375" style="70" customWidth="1"/>
    <col min="5634" max="5634" width="5.7109375" style="70" customWidth="1"/>
    <col min="5635" max="5635" width="0" style="70" hidden="1" customWidth="1"/>
    <col min="5636" max="5640" width="8.5703125" style="70" customWidth="1"/>
    <col min="5641" max="5888" width="11" style="70"/>
    <col min="5889" max="5889" width="36.7109375" style="70" customWidth="1"/>
    <col min="5890" max="5890" width="5.7109375" style="70" customWidth="1"/>
    <col min="5891" max="5891" width="0" style="70" hidden="1" customWidth="1"/>
    <col min="5892" max="5896" width="8.5703125" style="70" customWidth="1"/>
    <col min="5897" max="6144" width="11" style="70"/>
    <col min="6145" max="6145" width="36.7109375" style="70" customWidth="1"/>
    <col min="6146" max="6146" width="5.7109375" style="70" customWidth="1"/>
    <col min="6147" max="6147" width="0" style="70" hidden="1" customWidth="1"/>
    <col min="6148" max="6152" width="8.5703125" style="70" customWidth="1"/>
    <col min="6153" max="6400" width="11" style="70"/>
    <col min="6401" max="6401" width="36.7109375" style="70" customWidth="1"/>
    <col min="6402" max="6402" width="5.7109375" style="70" customWidth="1"/>
    <col min="6403" max="6403" width="0" style="70" hidden="1" customWidth="1"/>
    <col min="6404" max="6408" width="8.5703125" style="70" customWidth="1"/>
    <col min="6409" max="6656" width="11" style="70"/>
    <col min="6657" max="6657" width="36.7109375" style="70" customWidth="1"/>
    <col min="6658" max="6658" width="5.7109375" style="70" customWidth="1"/>
    <col min="6659" max="6659" width="0" style="70" hidden="1" customWidth="1"/>
    <col min="6660" max="6664" width="8.5703125" style="70" customWidth="1"/>
    <col min="6665" max="6912" width="11" style="70"/>
    <col min="6913" max="6913" width="36.7109375" style="70" customWidth="1"/>
    <col min="6914" max="6914" width="5.7109375" style="70" customWidth="1"/>
    <col min="6915" max="6915" width="0" style="70" hidden="1" customWidth="1"/>
    <col min="6916" max="6920" width="8.5703125" style="70" customWidth="1"/>
    <col min="6921" max="7168" width="11" style="70"/>
    <col min="7169" max="7169" width="36.7109375" style="70" customWidth="1"/>
    <col min="7170" max="7170" width="5.7109375" style="70" customWidth="1"/>
    <col min="7171" max="7171" width="0" style="70" hidden="1" customWidth="1"/>
    <col min="7172" max="7176" width="8.5703125" style="70" customWidth="1"/>
    <col min="7177" max="7424" width="11" style="70"/>
    <col min="7425" max="7425" width="36.7109375" style="70" customWidth="1"/>
    <col min="7426" max="7426" width="5.7109375" style="70" customWidth="1"/>
    <col min="7427" max="7427" width="0" style="70" hidden="1" customWidth="1"/>
    <col min="7428" max="7432" width="8.5703125" style="70" customWidth="1"/>
    <col min="7433" max="7680" width="11" style="70"/>
    <col min="7681" max="7681" width="36.7109375" style="70" customWidth="1"/>
    <col min="7682" max="7682" width="5.7109375" style="70" customWidth="1"/>
    <col min="7683" max="7683" width="0" style="70" hidden="1" customWidth="1"/>
    <col min="7684" max="7688" width="8.5703125" style="70" customWidth="1"/>
    <col min="7689" max="7936" width="11" style="70"/>
    <col min="7937" max="7937" width="36.7109375" style="70" customWidth="1"/>
    <col min="7938" max="7938" width="5.7109375" style="70" customWidth="1"/>
    <col min="7939" max="7939" width="0" style="70" hidden="1" customWidth="1"/>
    <col min="7940" max="7944" width="8.5703125" style="70" customWidth="1"/>
    <col min="7945" max="8192" width="11" style="70"/>
    <col min="8193" max="8193" width="36.7109375" style="70" customWidth="1"/>
    <col min="8194" max="8194" width="5.7109375" style="70" customWidth="1"/>
    <col min="8195" max="8195" width="0" style="70" hidden="1" customWidth="1"/>
    <col min="8196" max="8200" width="8.5703125" style="70" customWidth="1"/>
    <col min="8201" max="8448" width="11" style="70"/>
    <col min="8449" max="8449" width="36.7109375" style="70" customWidth="1"/>
    <col min="8450" max="8450" width="5.7109375" style="70" customWidth="1"/>
    <col min="8451" max="8451" width="0" style="70" hidden="1" customWidth="1"/>
    <col min="8452" max="8456" width="8.5703125" style="70" customWidth="1"/>
    <col min="8457" max="8704" width="11" style="70"/>
    <col min="8705" max="8705" width="36.7109375" style="70" customWidth="1"/>
    <col min="8706" max="8706" width="5.7109375" style="70" customWidth="1"/>
    <col min="8707" max="8707" width="0" style="70" hidden="1" customWidth="1"/>
    <col min="8708" max="8712" width="8.5703125" style="70" customWidth="1"/>
    <col min="8713" max="8960" width="11" style="70"/>
    <col min="8961" max="8961" width="36.7109375" style="70" customWidth="1"/>
    <col min="8962" max="8962" width="5.7109375" style="70" customWidth="1"/>
    <col min="8963" max="8963" width="0" style="70" hidden="1" customWidth="1"/>
    <col min="8964" max="8968" width="8.5703125" style="70" customWidth="1"/>
    <col min="8969" max="9216" width="11" style="70"/>
    <col min="9217" max="9217" width="36.7109375" style="70" customWidth="1"/>
    <col min="9218" max="9218" width="5.7109375" style="70" customWidth="1"/>
    <col min="9219" max="9219" width="0" style="70" hidden="1" customWidth="1"/>
    <col min="9220" max="9224" width="8.5703125" style="70" customWidth="1"/>
    <col min="9225" max="9472" width="11" style="70"/>
    <col min="9473" max="9473" width="36.7109375" style="70" customWidth="1"/>
    <col min="9474" max="9474" width="5.7109375" style="70" customWidth="1"/>
    <col min="9475" max="9475" width="0" style="70" hidden="1" customWidth="1"/>
    <col min="9476" max="9480" width="8.5703125" style="70" customWidth="1"/>
    <col min="9481" max="9728" width="11" style="70"/>
    <col min="9729" max="9729" width="36.7109375" style="70" customWidth="1"/>
    <col min="9730" max="9730" width="5.7109375" style="70" customWidth="1"/>
    <col min="9731" max="9731" width="0" style="70" hidden="1" customWidth="1"/>
    <col min="9732" max="9736" width="8.5703125" style="70" customWidth="1"/>
    <col min="9737" max="9984" width="11" style="70"/>
    <col min="9985" max="9985" width="36.7109375" style="70" customWidth="1"/>
    <col min="9986" max="9986" width="5.7109375" style="70" customWidth="1"/>
    <col min="9987" max="9987" width="0" style="70" hidden="1" customWidth="1"/>
    <col min="9988" max="9992" width="8.5703125" style="70" customWidth="1"/>
    <col min="9993" max="10240" width="11" style="70"/>
    <col min="10241" max="10241" width="36.7109375" style="70" customWidth="1"/>
    <col min="10242" max="10242" width="5.7109375" style="70" customWidth="1"/>
    <col min="10243" max="10243" width="0" style="70" hidden="1" customWidth="1"/>
    <col min="10244" max="10248" width="8.5703125" style="70" customWidth="1"/>
    <col min="10249" max="10496" width="11" style="70"/>
    <col min="10497" max="10497" width="36.7109375" style="70" customWidth="1"/>
    <col min="10498" max="10498" width="5.7109375" style="70" customWidth="1"/>
    <col min="10499" max="10499" width="0" style="70" hidden="1" customWidth="1"/>
    <col min="10500" max="10504" width="8.5703125" style="70" customWidth="1"/>
    <col min="10505" max="10752" width="11" style="70"/>
    <col min="10753" max="10753" width="36.7109375" style="70" customWidth="1"/>
    <col min="10754" max="10754" width="5.7109375" style="70" customWidth="1"/>
    <col min="10755" max="10755" width="0" style="70" hidden="1" customWidth="1"/>
    <col min="10756" max="10760" width="8.5703125" style="70" customWidth="1"/>
    <col min="10761" max="11008" width="11" style="70"/>
    <col min="11009" max="11009" width="36.7109375" style="70" customWidth="1"/>
    <col min="11010" max="11010" width="5.7109375" style="70" customWidth="1"/>
    <col min="11011" max="11011" width="0" style="70" hidden="1" customWidth="1"/>
    <col min="11012" max="11016" width="8.5703125" style="70" customWidth="1"/>
    <col min="11017" max="11264" width="11" style="70"/>
    <col min="11265" max="11265" width="36.7109375" style="70" customWidth="1"/>
    <col min="11266" max="11266" width="5.7109375" style="70" customWidth="1"/>
    <col min="11267" max="11267" width="0" style="70" hidden="1" customWidth="1"/>
    <col min="11268" max="11272" width="8.5703125" style="70" customWidth="1"/>
    <col min="11273" max="11520" width="11" style="70"/>
    <col min="11521" max="11521" width="36.7109375" style="70" customWidth="1"/>
    <col min="11522" max="11522" width="5.7109375" style="70" customWidth="1"/>
    <col min="11523" max="11523" width="0" style="70" hidden="1" customWidth="1"/>
    <col min="11524" max="11528" width="8.5703125" style="70" customWidth="1"/>
    <col min="11529" max="11776" width="11" style="70"/>
    <col min="11777" max="11777" width="36.7109375" style="70" customWidth="1"/>
    <col min="11778" max="11778" width="5.7109375" style="70" customWidth="1"/>
    <col min="11779" max="11779" width="0" style="70" hidden="1" customWidth="1"/>
    <col min="11780" max="11784" width="8.5703125" style="70" customWidth="1"/>
    <col min="11785" max="12032" width="11" style="70"/>
    <col min="12033" max="12033" width="36.7109375" style="70" customWidth="1"/>
    <col min="12034" max="12034" width="5.7109375" style="70" customWidth="1"/>
    <col min="12035" max="12035" width="0" style="70" hidden="1" customWidth="1"/>
    <col min="12036" max="12040" width="8.5703125" style="70" customWidth="1"/>
    <col min="12041" max="12288" width="11" style="70"/>
    <col min="12289" max="12289" width="36.7109375" style="70" customWidth="1"/>
    <col min="12290" max="12290" width="5.7109375" style="70" customWidth="1"/>
    <col min="12291" max="12291" width="0" style="70" hidden="1" customWidth="1"/>
    <col min="12292" max="12296" width="8.5703125" style="70" customWidth="1"/>
    <col min="12297" max="12544" width="11" style="70"/>
    <col min="12545" max="12545" width="36.7109375" style="70" customWidth="1"/>
    <col min="12546" max="12546" width="5.7109375" style="70" customWidth="1"/>
    <col min="12547" max="12547" width="0" style="70" hidden="1" customWidth="1"/>
    <col min="12548" max="12552" width="8.5703125" style="70" customWidth="1"/>
    <col min="12553" max="12800" width="11" style="70"/>
    <col min="12801" max="12801" width="36.7109375" style="70" customWidth="1"/>
    <col min="12802" max="12802" width="5.7109375" style="70" customWidth="1"/>
    <col min="12803" max="12803" width="0" style="70" hidden="1" customWidth="1"/>
    <col min="12804" max="12808" width="8.5703125" style="70" customWidth="1"/>
    <col min="12809" max="13056" width="11" style="70"/>
    <col min="13057" max="13057" width="36.7109375" style="70" customWidth="1"/>
    <col min="13058" max="13058" width="5.7109375" style="70" customWidth="1"/>
    <col min="13059" max="13059" width="0" style="70" hidden="1" customWidth="1"/>
    <col min="13060" max="13064" width="8.5703125" style="70" customWidth="1"/>
    <col min="13065" max="13312" width="11" style="70"/>
    <col min="13313" max="13313" width="36.7109375" style="70" customWidth="1"/>
    <col min="13314" max="13314" width="5.7109375" style="70" customWidth="1"/>
    <col min="13315" max="13315" width="0" style="70" hidden="1" customWidth="1"/>
    <col min="13316" max="13320" width="8.5703125" style="70" customWidth="1"/>
    <col min="13321" max="13568" width="11" style="70"/>
    <col min="13569" max="13569" width="36.7109375" style="70" customWidth="1"/>
    <col min="13570" max="13570" width="5.7109375" style="70" customWidth="1"/>
    <col min="13571" max="13571" width="0" style="70" hidden="1" customWidth="1"/>
    <col min="13572" max="13576" width="8.5703125" style="70" customWidth="1"/>
    <col min="13577" max="13824" width="11" style="70"/>
    <col min="13825" max="13825" width="36.7109375" style="70" customWidth="1"/>
    <col min="13826" max="13826" width="5.7109375" style="70" customWidth="1"/>
    <col min="13827" max="13827" width="0" style="70" hidden="1" customWidth="1"/>
    <col min="13828" max="13832" width="8.5703125" style="70" customWidth="1"/>
    <col min="13833" max="14080" width="11" style="70"/>
    <col min="14081" max="14081" width="36.7109375" style="70" customWidth="1"/>
    <col min="14082" max="14082" width="5.7109375" style="70" customWidth="1"/>
    <col min="14083" max="14083" width="0" style="70" hidden="1" customWidth="1"/>
    <col min="14084" max="14088" width="8.5703125" style="70" customWidth="1"/>
    <col min="14089" max="14336" width="11" style="70"/>
    <col min="14337" max="14337" width="36.7109375" style="70" customWidth="1"/>
    <col min="14338" max="14338" width="5.7109375" style="70" customWidth="1"/>
    <col min="14339" max="14339" width="0" style="70" hidden="1" customWidth="1"/>
    <col min="14340" max="14344" width="8.5703125" style="70" customWidth="1"/>
    <col min="14345" max="14592" width="11" style="70"/>
    <col min="14593" max="14593" width="36.7109375" style="70" customWidth="1"/>
    <col min="14594" max="14594" width="5.7109375" style="70" customWidth="1"/>
    <col min="14595" max="14595" width="0" style="70" hidden="1" customWidth="1"/>
    <col min="14596" max="14600" width="8.5703125" style="70" customWidth="1"/>
    <col min="14601" max="14848" width="11" style="70"/>
    <col min="14849" max="14849" width="36.7109375" style="70" customWidth="1"/>
    <col min="14850" max="14850" width="5.7109375" style="70" customWidth="1"/>
    <col min="14851" max="14851" width="0" style="70" hidden="1" customWidth="1"/>
    <col min="14852" max="14856" width="8.5703125" style="70" customWidth="1"/>
    <col min="14857" max="15104" width="11" style="70"/>
    <col min="15105" max="15105" width="36.7109375" style="70" customWidth="1"/>
    <col min="15106" max="15106" width="5.7109375" style="70" customWidth="1"/>
    <col min="15107" max="15107" width="0" style="70" hidden="1" customWidth="1"/>
    <col min="15108" max="15112" width="8.5703125" style="70" customWidth="1"/>
    <col min="15113" max="15360" width="11" style="70"/>
    <col min="15361" max="15361" width="36.7109375" style="70" customWidth="1"/>
    <col min="15362" max="15362" width="5.7109375" style="70" customWidth="1"/>
    <col min="15363" max="15363" width="0" style="70" hidden="1" customWidth="1"/>
    <col min="15364" max="15368" width="8.5703125" style="70" customWidth="1"/>
    <col min="15369" max="15616" width="11" style="70"/>
    <col min="15617" max="15617" width="36.7109375" style="70" customWidth="1"/>
    <col min="15618" max="15618" width="5.7109375" style="70" customWidth="1"/>
    <col min="15619" max="15619" width="0" style="70" hidden="1" customWidth="1"/>
    <col min="15620" max="15624" width="8.5703125" style="70" customWidth="1"/>
    <col min="15625" max="15872" width="11" style="70"/>
    <col min="15873" max="15873" width="36.7109375" style="70" customWidth="1"/>
    <col min="15874" max="15874" width="5.7109375" style="70" customWidth="1"/>
    <col min="15875" max="15875" width="0" style="70" hidden="1" customWidth="1"/>
    <col min="15876" max="15880" width="8.5703125" style="70" customWidth="1"/>
    <col min="15881" max="16128" width="11" style="70"/>
    <col min="16129" max="16129" width="36.7109375" style="70" customWidth="1"/>
    <col min="16130" max="16130" width="5.7109375" style="70" customWidth="1"/>
    <col min="16131" max="16131" width="0" style="70" hidden="1" customWidth="1"/>
    <col min="16132" max="16136" width="8.5703125" style="70" customWidth="1"/>
    <col min="16137" max="16384" width="11" style="70"/>
  </cols>
  <sheetData>
    <row r="1" spans="1:9" s="66" customFormat="1" ht="15" customHeight="1" x14ac:dyDescent="0.2">
      <c r="A1" s="81" t="s">
        <v>217</v>
      </c>
      <c r="B1" s="134"/>
      <c r="C1" s="135"/>
      <c r="D1" s="135"/>
      <c r="E1" s="135"/>
      <c r="F1" s="135"/>
      <c r="G1" s="135"/>
      <c r="H1" s="135"/>
    </row>
    <row r="2" spans="1:9" s="66" customFormat="1" ht="12" customHeight="1" x14ac:dyDescent="0.2">
      <c r="A2" s="136"/>
      <c r="B2" s="134"/>
      <c r="C2" s="135"/>
      <c r="D2" s="135"/>
      <c r="E2" s="135"/>
      <c r="F2" s="135"/>
      <c r="G2" s="135"/>
      <c r="H2" s="135"/>
    </row>
    <row r="3" spans="1:9" ht="15" customHeight="1" x14ac:dyDescent="0.2">
      <c r="A3" s="67"/>
      <c r="B3" s="68"/>
      <c r="C3" s="69"/>
      <c r="D3" s="68"/>
      <c r="E3" s="68"/>
      <c r="F3" s="68"/>
      <c r="G3" s="217">
        <v>11113215</v>
      </c>
      <c r="H3" s="217">
        <v>11089511</v>
      </c>
    </row>
    <row r="4" spans="1:9" ht="5.0999999999999996" customHeight="1" x14ac:dyDescent="0.2">
      <c r="A4" s="68"/>
      <c r="B4" s="68"/>
      <c r="C4" s="69"/>
      <c r="D4" s="69"/>
      <c r="E4" s="68"/>
      <c r="F4" s="68"/>
      <c r="G4" s="68"/>
      <c r="H4" s="68"/>
    </row>
    <row r="5" spans="1:9" ht="5.0999999999999996" customHeight="1" x14ac:dyDescent="0.2">
      <c r="A5" s="142"/>
      <c r="B5" s="142"/>
      <c r="C5" s="142"/>
      <c r="D5" s="142"/>
      <c r="E5" s="142"/>
      <c r="F5" s="142"/>
      <c r="G5" s="142"/>
      <c r="H5" s="142"/>
      <c r="I5" s="228"/>
    </row>
    <row r="6" spans="1:9" ht="15" customHeight="1" x14ac:dyDescent="0.2">
      <c r="A6" s="202" t="s">
        <v>102</v>
      </c>
      <c r="B6" s="203" t="s">
        <v>5</v>
      </c>
      <c r="C6" s="204">
        <v>2017</v>
      </c>
      <c r="D6" s="204">
        <v>2018</v>
      </c>
      <c r="E6" s="204">
        <v>2019</v>
      </c>
      <c r="F6" s="204">
        <v>2020</v>
      </c>
      <c r="G6" s="204">
        <v>2021</v>
      </c>
      <c r="H6" s="204">
        <v>2022</v>
      </c>
      <c r="I6" s="204">
        <v>2023</v>
      </c>
    </row>
    <row r="7" spans="1:9" ht="5.0999999999999996" customHeight="1" x14ac:dyDescent="0.2">
      <c r="A7" s="143"/>
      <c r="B7" s="143"/>
      <c r="C7" s="144"/>
      <c r="D7" s="144"/>
      <c r="E7" s="144"/>
      <c r="F7" s="144"/>
      <c r="G7" s="144"/>
      <c r="H7" s="144"/>
      <c r="I7" s="144"/>
    </row>
    <row r="8" spans="1:9" ht="5.0999999999999996" customHeight="1" x14ac:dyDescent="0.2">
      <c r="A8" s="72"/>
      <c r="B8" s="72"/>
      <c r="C8" s="68"/>
      <c r="D8" s="68"/>
      <c r="E8" s="68"/>
      <c r="F8" s="68"/>
      <c r="G8" s="68"/>
      <c r="H8" s="68"/>
      <c r="I8" s="68"/>
    </row>
    <row r="9" spans="1:9" ht="20.100000000000001" customHeight="1" x14ac:dyDescent="0.2">
      <c r="A9" s="256" t="s">
        <v>103</v>
      </c>
      <c r="B9" s="145" t="s">
        <v>104</v>
      </c>
      <c r="C9" s="146">
        <f t="shared" ref="C9:H9" si="0">SUM(C25+C42)</f>
        <v>32179.8</v>
      </c>
      <c r="D9" s="227">
        <f t="shared" si="0"/>
        <v>32175.468700000005</v>
      </c>
      <c r="E9" s="231">
        <f t="shared" si="0"/>
        <v>30594.769590000004</v>
      </c>
      <c r="F9" s="231">
        <f t="shared" si="0"/>
        <v>26402.379151919995</v>
      </c>
      <c r="G9" s="231">
        <f t="shared" si="0"/>
        <v>123567.30444587997</v>
      </c>
      <c r="H9" s="231">
        <f t="shared" si="0"/>
        <v>143616.62852670002</v>
      </c>
      <c r="I9" s="231">
        <f>SUM(I25+I42)</f>
        <v>168237.94055162003</v>
      </c>
    </row>
    <row r="10" spans="1:9" s="76" customFormat="1" ht="19.149999999999999" customHeight="1" x14ac:dyDescent="0.2">
      <c r="A10" s="73" t="s">
        <v>105</v>
      </c>
      <c r="B10" s="74" t="s">
        <v>106</v>
      </c>
      <c r="C10" s="75">
        <v>2865.5</v>
      </c>
      <c r="D10" s="75">
        <v>2868</v>
      </c>
      <c r="E10" s="75">
        <v>2731</v>
      </c>
      <c r="F10" s="75">
        <v>2361.2355081649794</v>
      </c>
      <c r="G10" s="75">
        <v>11118.952026562969</v>
      </c>
      <c r="H10" s="75">
        <v>12950.672804842343</v>
      </c>
      <c r="I10" s="75" t="s">
        <v>216</v>
      </c>
    </row>
    <row r="11" spans="1:9" s="76" customFormat="1" ht="19.149999999999999" customHeight="1" x14ac:dyDescent="0.2">
      <c r="A11" s="73" t="s">
        <v>107</v>
      </c>
      <c r="B11" s="74" t="s">
        <v>104</v>
      </c>
      <c r="C11" s="77">
        <v>87.9</v>
      </c>
      <c r="D11" s="77">
        <v>88.2</v>
      </c>
      <c r="E11" s="77">
        <v>88.2</v>
      </c>
      <c r="F11" s="77">
        <v>72.335285347726014</v>
      </c>
      <c r="G11" s="77">
        <v>338.54056012569856</v>
      </c>
      <c r="H11" s="77">
        <v>393.47021514164391</v>
      </c>
      <c r="I11" s="77">
        <f>I9/365</f>
        <v>460.92586452498642</v>
      </c>
    </row>
    <row r="12" spans="1:9" s="76" customFormat="1" ht="19.149999999999999" customHeight="1" x14ac:dyDescent="0.2">
      <c r="A12" s="73" t="s">
        <v>108</v>
      </c>
      <c r="B12" s="74" t="s">
        <v>109</v>
      </c>
      <c r="C12" s="85">
        <v>101.7</v>
      </c>
      <c r="D12" s="137">
        <v>100</v>
      </c>
      <c r="E12" s="137">
        <v>95.1</v>
      </c>
      <c r="F12" s="190">
        <v>86.29694965131327</v>
      </c>
      <c r="G12" s="190">
        <v>468.01579408761012</v>
      </c>
      <c r="H12" s="190">
        <v>116.2254280537464</v>
      </c>
      <c r="I12" s="190">
        <f>I9/H9*100</f>
        <v>117.14377525604051</v>
      </c>
    </row>
    <row r="13" spans="1:9" ht="5.0999999999999996" customHeight="1" x14ac:dyDescent="0.2">
      <c r="A13" s="150"/>
      <c r="B13" s="150"/>
      <c r="C13" s="150"/>
      <c r="D13" s="150"/>
      <c r="E13" s="150"/>
      <c r="F13" s="150"/>
      <c r="G13" s="150"/>
      <c r="H13" s="150"/>
      <c r="I13" s="150"/>
    </row>
    <row r="14" spans="1:9" ht="5.0999999999999996" customHeight="1" x14ac:dyDescent="0.2">
      <c r="A14" s="68"/>
      <c r="B14" s="68"/>
      <c r="C14" s="68"/>
      <c r="D14" s="68"/>
      <c r="E14" s="68"/>
      <c r="F14" s="68"/>
      <c r="G14" s="68"/>
      <c r="H14" s="68"/>
    </row>
    <row r="15" spans="1:9" ht="12" customHeight="1" x14ac:dyDescent="0.2">
      <c r="A15" s="68" t="s">
        <v>159</v>
      </c>
      <c r="B15" s="68"/>
      <c r="C15" s="68"/>
      <c r="D15" s="68"/>
      <c r="E15" s="68"/>
      <c r="F15" s="68"/>
      <c r="G15" s="68"/>
      <c r="H15" s="68"/>
    </row>
    <row r="16" spans="1:9" ht="15" customHeight="1" x14ac:dyDescent="0.2">
      <c r="A16" s="68"/>
      <c r="B16" s="68"/>
      <c r="C16" s="68"/>
      <c r="D16" s="68"/>
      <c r="E16" s="68"/>
      <c r="F16" s="68"/>
      <c r="G16" s="68"/>
      <c r="H16" s="68"/>
    </row>
    <row r="17" spans="1:9" s="80" customFormat="1" ht="15" customHeight="1" x14ac:dyDescent="0.2">
      <c r="A17" s="81" t="s">
        <v>218</v>
      </c>
      <c r="B17" s="79"/>
      <c r="C17" s="79"/>
      <c r="D17" s="79"/>
      <c r="E17" s="79"/>
      <c r="F17" s="79"/>
      <c r="G17" s="79"/>
      <c r="H17" s="79"/>
    </row>
    <row r="18" spans="1:9" s="80" customFormat="1" ht="15" customHeight="1" x14ac:dyDescent="0.2">
      <c r="A18" s="81"/>
      <c r="B18" s="79"/>
      <c r="C18" s="79"/>
      <c r="D18" s="79"/>
      <c r="E18" s="79"/>
      <c r="F18" s="79"/>
      <c r="G18" s="79"/>
      <c r="H18" s="79"/>
    </row>
    <row r="19" spans="1:9" ht="15" customHeight="1" x14ac:dyDescent="0.2">
      <c r="A19" s="67"/>
      <c r="B19" s="68"/>
      <c r="C19" s="69" t="s">
        <v>110</v>
      </c>
      <c r="D19" s="68"/>
      <c r="E19" s="68"/>
      <c r="F19" s="68"/>
      <c r="G19" s="68"/>
      <c r="H19" s="68"/>
    </row>
    <row r="20" spans="1:9" ht="5.0999999999999996" customHeight="1" x14ac:dyDescent="0.2">
      <c r="A20" s="68"/>
      <c r="B20" s="68"/>
      <c r="C20" s="69"/>
      <c r="D20" s="69"/>
      <c r="E20" s="68"/>
      <c r="F20" s="68"/>
      <c r="G20" s="68"/>
      <c r="H20" s="68"/>
    </row>
    <row r="21" spans="1:9" ht="5.0999999999999996" customHeight="1" x14ac:dyDescent="0.2">
      <c r="A21" s="71"/>
      <c r="B21" s="71"/>
      <c r="C21" s="71"/>
      <c r="D21" s="71"/>
      <c r="E21" s="71"/>
      <c r="F21" s="71"/>
      <c r="G21" s="71"/>
      <c r="H21" s="71"/>
    </row>
    <row r="22" spans="1:9" ht="15" customHeight="1" x14ac:dyDescent="0.2">
      <c r="A22" s="202" t="s">
        <v>102</v>
      </c>
      <c r="B22" s="148" t="s">
        <v>5</v>
      </c>
      <c r="C22" s="204">
        <v>2017</v>
      </c>
      <c r="D22" s="204">
        <v>2018</v>
      </c>
      <c r="E22" s="204">
        <v>2019</v>
      </c>
      <c r="F22" s="204">
        <v>2020</v>
      </c>
      <c r="G22" s="204">
        <v>2021</v>
      </c>
      <c r="H22" s="204">
        <v>2022</v>
      </c>
      <c r="I22" s="204">
        <v>2023</v>
      </c>
    </row>
    <row r="23" spans="1:9" ht="5.0999999999999996" customHeight="1" x14ac:dyDescent="0.2">
      <c r="A23" s="147"/>
      <c r="B23" s="205"/>
      <c r="C23" s="205"/>
      <c r="D23" s="205"/>
      <c r="E23" s="205"/>
      <c r="F23" s="205"/>
      <c r="G23" s="205"/>
      <c r="H23" s="205"/>
      <c r="I23" s="205"/>
    </row>
    <row r="24" spans="1:9" ht="5.0999999999999996" customHeight="1" x14ac:dyDescent="0.2">
      <c r="A24" s="67"/>
      <c r="B24" s="68"/>
      <c r="C24" s="68"/>
      <c r="D24" s="68"/>
      <c r="E24" s="68"/>
      <c r="F24" s="68"/>
      <c r="G24" s="68"/>
      <c r="H24" s="68"/>
      <c r="I24" s="68"/>
    </row>
    <row r="25" spans="1:9" ht="20.100000000000001" customHeight="1" x14ac:dyDescent="0.2">
      <c r="A25" s="254" t="s">
        <v>103</v>
      </c>
      <c r="B25" s="148" t="s">
        <v>104</v>
      </c>
      <c r="C25" s="149">
        <v>21823.5</v>
      </c>
      <c r="D25" s="149">
        <f>SUM(#REF!)</f>
        <v>21960.600000000002</v>
      </c>
      <c r="E25" s="149">
        <f>SUM(#REF!)</f>
        <v>20725.899900000004</v>
      </c>
      <c r="F25" s="149">
        <f>SUM(#REF!)</f>
        <v>17690.916071259995</v>
      </c>
      <c r="G25" s="149">
        <f>SUM(#REF!)</f>
        <v>94565.072749709972</v>
      </c>
      <c r="H25" s="149">
        <f>SUM(#REF!)</f>
        <v>104095.93508742002</v>
      </c>
      <c r="I25" s="149">
        <f>SUM('14.4'!C28)</f>
        <v>112102.54828342002</v>
      </c>
    </row>
    <row r="26" spans="1:9" ht="20.100000000000001" customHeight="1" x14ac:dyDescent="0.2">
      <c r="A26" s="82" t="s">
        <v>111</v>
      </c>
      <c r="B26" s="74" t="s">
        <v>106</v>
      </c>
      <c r="C26" s="138">
        <v>1943.3</v>
      </c>
      <c r="D26" s="139">
        <v>1958</v>
      </c>
      <c r="E26" s="139">
        <v>1850</v>
      </c>
      <c r="F26" s="191">
        <v>1582.1460240028364</v>
      </c>
      <c r="G26" s="191">
        <v>8509.2453218722003</v>
      </c>
      <c r="H26" s="191">
        <v>9386.8823510270213</v>
      </c>
      <c r="I26" s="75" t="s">
        <v>216</v>
      </c>
    </row>
    <row r="27" spans="1:9" ht="19.149999999999999" customHeight="1" x14ac:dyDescent="0.2">
      <c r="A27" s="83" t="s">
        <v>112</v>
      </c>
      <c r="B27" s="84" t="s">
        <v>104</v>
      </c>
      <c r="C27" s="68">
        <v>59.6</v>
      </c>
      <c r="D27" s="140">
        <v>60</v>
      </c>
      <c r="E27" s="140">
        <v>56.8</v>
      </c>
      <c r="F27" s="192">
        <v>48.468263208931496</v>
      </c>
      <c r="G27" s="192">
        <v>259.08239109509583</v>
      </c>
      <c r="H27" s="192">
        <v>285.19434270526034</v>
      </c>
      <c r="I27" s="192">
        <f>I25/365</f>
        <v>307.13026926964392</v>
      </c>
    </row>
    <row r="28" spans="1:9" ht="19.149999999999999" customHeight="1" x14ac:dyDescent="0.2">
      <c r="A28" s="83" t="s">
        <v>113</v>
      </c>
      <c r="B28" s="84" t="s">
        <v>109</v>
      </c>
      <c r="C28" s="68">
        <v>100.8</v>
      </c>
      <c r="D28" s="140">
        <v>100.6</v>
      </c>
      <c r="E28" s="140">
        <v>94.4</v>
      </c>
      <c r="F28" s="192">
        <v>85.356563870615958</v>
      </c>
      <c r="G28" s="215">
        <v>534.54028253142235</v>
      </c>
      <c r="H28" s="215">
        <v>110.07862846247245</v>
      </c>
      <c r="I28" s="215">
        <f>I25/H25*100</f>
        <v>107.69157142329912</v>
      </c>
    </row>
    <row r="29" spans="1:9" ht="19.149999999999999" customHeight="1" x14ac:dyDescent="0.2">
      <c r="A29" s="83" t="s">
        <v>114</v>
      </c>
      <c r="B29" s="85"/>
      <c r="C29" s="68"/>
      <c r="D29" s="68"/>
      <c r="E29" s="68"/>
    </row>
    <row r="30" spans="1:9" ht="19.149999999999999" customHeight="1" x14ac:dyDescent="0.2">
      <c r="A30" s="83" t="s">
        <v>115</v>
      </c>
      <c r="B30" s="84" t="s">
        <v>109</v>
      </c>
      <c r="C30" s="68">
        <v>67.8</v>
      </c>
      <c r="D30" s="78">
        <v>68.3</v>
      </c>
      <c r="E30" s="78">
        <v>67.7</v>
      </c>
      <c r="F30" s="78">
        <v>67.005007274026298</v>
      </c>
      <c r="G30" s="78">
        <v>76.529202586212932</v>
      </c>
      <c r="H30" s="78">
        <v>72.481812277098086</v>
      </c>
      <c r="I30" s="78">
        <f>I25/I9*100</f>
        <v>66.63333366769541</v>
      </c>
    </row>
    <row r="31" spans="1:9" ht="5.0999999999999996" customHeight="1" x14ac:dyDescent="0.2">
      <c r="A31" s="150"/>
      <c r="B31" s="150"/>
      <c r="C31" s="150"/>
      <c r="D31" s="150"/>
      <c r="E31" s="150"/>
      <c r="F31" s="150"/>
      <c r="G31" s="150"/>
      <c r="H31" s="150"/>
      <c r="I31" s="150"/>
    </row>
    <row r="32" spans="1:9" ht="5.0999999999999996" customHeight="1" x14ac:dyDescent="0.2">
      <c r="A32" s="68"/>
      <c r="B32" s="68"/>
      <c r="C32" s="68"/>
      <c r="D32" s="68"/>
      <c r="E32" s="68"/>
      <c r="F32" s="68"/>
      <c r="G32" s="68"/>
      <c r="H32" s="68"/>
    </row>
    <row r="33" spans="1:9" ht="12" customHeight="1" x14ac:dyDescent="0.2">
      <c r="A33" s="68" t="s">
        <v>159</v>
      </c>
      <c r="B33" s="68"/>
      <c r="C33" s="68"/>
      <c r="D33" s="68"/>
      <c r="E33" s="68"/>
      <c r="F33" s="68"/>
      <c r="G33" s="68"/>
      <c r="H33" s="68"/>
    </row>
    <row r="34" spans="1:9" ht="15" customHeight="1" x14ac:dyDescent="0.2">
      <c r="A34" s="68"/>
      <c r="B34" s="68"/>
      <c r="C34" s="68"/>
      <c r="D34" s="68"/>
      <c r="E34" s="68"/>
      <c r="F34" s="68"/>
      <c r="G34" s="68"/>
      <c r="H34" s="68"/>
    </row>
    <row r="35" spans="1:9" s="80" customFormat="1" ht="15" customHeight="1" x14ac:dyDescent="0.2">
      <c r="A35" s="81" t="s">
        <v>219</v>
      </c>
      <c r="B35" s="79"/>
      <c r="C35" s="79"/>
      <c r="D35" s="79"/>
      <c r="E35" s="79"/>
      <c r="F35" s="79"/>
      <c r="G35" s="79"/>
      <c r="H35" s="79"/>
    </row>
    <row r="36" spans="1:9" ht="15" customHeight="1" x14ac:dyDescent="0.2">
      <c r="A36" s="67"/>
      <c r="B36" s="68"/>
      <c r="C36" s="68"/>
      <c r="D36" s="68"/>
      <c r="E36" s="68"/>
      <c r="F36" s="68"/>
      <c r="G36" s="68"/>
      <c r="H36" s="68"/>
    </row>
    <row r="37" spans="1:9" ht="5.0999999999999996" customHeight="1" x14ac:dyDescent="0.2">
      <c r="A37" s="68"/>
      <c r="B37" s="68"/>
      <c r="C37" s="69"/>
      <c r="D37" s="69"/>
      <c r="E37" s="68"/>
      <c r="F37" s="68"/>
      <c r="G37" s="68"/>
      <c r="H37" s="68"/>
    </row>
    <row r="38" spans="1:9" ht="5.0999999999999996" customHeight="1" x14ac:dyDescent="0.2">
      <c r="A38" s="142"/>
      <c r="B38" s="142"/>
      <c r="C38" s="142"/>
      <c r="D38" s="142"/>
      <c r="E38" s="142"/>
      <c r="F38" s="142"/>
      <c r="G38" s="142"/>
      <c r="H38" s="142"/>
      <c r="I38" s="142"/>
    </row>
    <row r="39" spans="1:9" ht="15" customHeight="1" x14ac:dyDescent="0.2">
      <c r="A39" s="255" t="s">
        <v>102</v>
      </c>
      <c r="B39" s="148" t="s">
        <v>5</v>
      </c>
      <c r="C39" s="204">
        <v>2017</v>
      </c>
      <c r="D39" s="204">
        <v>2018</v>
      </c>
      <c r="E39" s="204">
        <v>2019</v>
      </c>
      <c r="F39" s="204">
        <v>2020</v>
      </c>
      <c r="G39" s="204">
        <v>2021</v>
      </c>
      <c r="H39" s="204">
        <v>2022</v>
      </c>
      <c r="I39" s="204">
        <v>2023</v>
      </c>
    </row>
    <row r="40" spans="1:9" ht="5.0999999999999996" customHeight="1" x14ac:dyDescent="0.2">
      <c r="A40" s="141"/>
      <c r="B40" s="141"/>
      <c r="C40" s="141"/>
      <c r="D40" s="141"/>
      <c r="E40" s="141"/>
      <c r="F40" s="141"/>
      <c r="G40" s="141"/>
      <c r="H40" s="141"/>
      <c r="I40" s="141"/>
    </row>
    <row r="41" spans="1:9" ht="5.0999999999999996" customHeight="1" x14ac:dyDescent="0.2">
      <c r="A41" s="144"/>
      <c r="B41" s="144"/>
      <c r="C41" s="144"/>
      <c r="D41" s="144"/>
      <c r="E41" s="144"/>
      <c r="F41" s="144"/>
      <c r="G41" s="144"/>
      <c r="H41" s="144"/>
      <c r="I41" s="144"/>
    </row>
    <row r="42" spans="1:9" ht="19.149999999999999" customHeight="1" x14ac:dyDescent="0.2">
      <c r="A42" s="254" t="s">
        <v>103</v>
      </c>
      <c r="B42" s="148" t="s">
        <v>104</v>
      </c>
      <c r="C42" s="149">
        <v>10356.299999999999</v>
      </c>
      <c r="D42" s="149">
        <f>SUM(#REF!)</f>
        <v>10214.868700000001</v>
      </c>
      <c r="E42" s="149">
        <f>SUM(#REF!)</f>
        <v>9868.8696900000014</v>
      </c>
      <c r="F42" s="149">
        <f>SUM(#REF!)</f>
        <v>8711.4630806599998</v>
      </c>
      <c r="G42" s="149">
        <f>SUM(#REF!)</f>
        <v>29002.231696169998</v>
      </c>
      <c r="H42" s="149">
        <f>SUM(#REF!)</f>
        <v>39520.693439280003</v>
      </c>
      <c r="I42" s="149">
        <f>SUM('14.4'!D28)</f>
        <v>56135.392268199997</v>
      </c>
    </row>
    <row r="43" spans="1:9" ht="19.149999999999999" customHeight="1" x14ac:dyDescent="0.2">
      <c r="A43" s="83" t="s">
        <v>111</v>
      </c>
      <c r="B43" s="84" t="s">
        <v>106</v>
      </c>
      <c r="C43" s="138">
        <v>922.2</v>
      </c>
      <c r="D43" s="139">
        <v>910</v>
      </c>
      <c r="E43" s="139">
        <v>881</v>
      </c>
      <c r="F43" s="139">
        <v>779.08948416214332</v>
      </c>
      <c r="G43" s="216">
        <f>G42/G3*1000000</f>
        <v>2609.7067046907664</v>
      </c>
      <c r="H43" s="216">
        <f>H42/H3*1000000</f>
        <v>3563.7904538153221</v>
      </c>
      <c r="I43" s="75" t="s">
        <v>216</v>
      </c>
    </row>
    <row r="44" spans="1:9" ht="19.149999999999999" customHeight="1" x14ac:dyDescent="0.2">
      <c r="A44" s="83" t="s">
        <v>112</v>
      </c>
      <c r="B44" s="84" t="s">
        <v>104</v>
      </c>
      <c r="C44" s="68">
        <v>28.3</v>
      </c>
      <c r="D44" s="78">
        <v>27.9</v>
      </c>
      <c r="E44" s="78">
        <v>27</v>
      </c>
      <c r="F44" s="78">
        <v>23.867022138794521</v>
      </c>
      <c r="G44" s="78">
        <f>G42/365</f>
        <v>79.458169030602733</v>
      </c>
      <c r="H44" s="78">
        <f>H42/365</f>
        <v>108.27587243638357</v>
      </c>
      <c r="I44" s="229">
        <f>I42/365</f>
        <v>153.79559525534245</v>
      </c>
    </row>
    <row r="45" spans="1:9" ht="20.100000000000001" customHeight="1" x14ac:dyDescent="0.2">
      <c r="A45" s="83" t="s">
        <v>113</v>
      </c>
      <c r="B45" s="84" t="s">
        <v>109</v>
      </c>
      <c r="C45" s="68">
        <v>103.5</v>
      </c>
      <c r="D45" s="78">
        <v>98.6</v>
      </c>
      <c r="E45" s="78">
        <f t="shared" ref="E45:G45" si="1">E42/D42*100</f>
        <v>96.612790431657743</v>
      </c>
      <c r="F45" s="78">
        <f t="shared" si="1"/>
        <v>88.272146196106064</v>
      </c>
      <c r="G45" s="78">
        <f t="shared" si="1"/>
        <v>332.92033069114177</v>
      </c>
      <c r="H45" s="78">
        <f>H42/G42*100</f>
        <v>136.26776674740884</v>
      </c>
      <c r="I45" s="229">
        <f>I42/H42*100</f>
        <v>142.04050431060119</v>
      </c>
    </row>
    <row r="46" spans="1:9" ht="19.149999999999999" customHeight="1" x14ac:dyDescent="0.2">
      <c r="A46" s="83" t="s">
        <v>114</v>
      </c>
      <c r="B46" s="68"/>
      <c r="C46" s="68"/>
      <c r="D46" s="68"/>
      <c r="E46" s="68"/>
      <c r="F46" s="68"/>
      <c r="G46" s="68"/>
      <c r="H46" s="68"/>
      <c r="I46" s="69"/>
    </row>
    <row r="47" spans="1:9" ht="19.149999999999999" customHeight="1" x14ac:dyDescent="0.2">
      <c r="A47" s="83" t="s">
        <v>115</v>
      </c>
      <c r="B47" s="84" t="s">
        <v>109</v>
      </c>
      <c r="C47" s="68">
        <v>32.200000000000003</v>
      </c>
      <c r="D47" s="78">
        <v>31.7</v>
      </c>
      <c r="E47" s="78">
        <v>32.299999999999997</v>
      </c>
      <c r="F47" s="78">
        <v>32.994992725973702</v>
      </c>
      <c r="G47" s="78">
        <f>G42/G9*100</f>
        <v>23.470797413787075</v>
      </c>
      <c r="H47" s="78">
        <f>H42/H9*100</f>
        <v>27.518187722901903</v>
      </c>
      <c r="I47" s="229">
        <f>I42/I9*100</f>
        <v>33.366666332304575</v>
      </c>
    </row>
    <row r="48" spans="1:9" ht="5.0999999999999996" customHeight="1" x14ac:dyDescent="0.2">
      <c r="A48" s="150"/>
      <c r="B48" s="150"/>
      <c r="C48" s="150"/>
      <c r="D48" s="150"/>
      <c r="E48" s="150"/>
      <c r="F48" s="150"/>
      <c r="G48" s="150"/>
      <c r="H48" s="150"/>
      <c r="I48" s="230"/>
    </row>
    <row r="49" spans="1:8" ht="5.0999999999999996" customHeight="1" x14ac:dyDescent="0.2">
      <c r="A49" s="68"/>
      <c r="B49" s="68"/>
      <c r="C49" s="68"/>
      <c r="D49" s="68"/>
      <c r="E49" s="68"/>
      <c r="F49" s="68"/>
      <c r="G49" s="68"/>
      <c r="H49" s="68"/>
    </row>
    <row r="50" spans="1:8" ht="12" customHeight="1" x14ac:dyDescent="0.2">
      <c r="A50" s="68" t="s">
        <v>159</v>
      </c>
      <c r="B50" s="68"/>
      <c r="C50" s="68"/>
      <c r="D50" s="68"/>
      <c r="E50" s="68"/>
      <c r="F50" s="68"/>
      <c r="G50" s="68"/>
      <c r="H50" s="68"/>
    </row>
    <row r="51" spans="1:8" x14ac:dyDescent="0.2">
      <c r="A51" s="68"/>
      <c r="B51" s="68"/>
      <c r="C51" s="68"/>
      <c r="D51" s="68"/>
      <c r="E51" s="68"/>
      <c r="F51" s="68"/>
      <c r="G51" s="68"/>
      <c r="H51" s="68"/>
    </row>
    <row r="52" spans="1:8" x14ac:dyDescent="0.2">
      <c r="A52" s="68"/>
      <c r="B52" s="68"/>
      <c r="C52" s="68"/>
      <c r="D52" s="68"/>
      <c r="E52" s="68"/>
      <c r="F52" s="68"/>
      <c r="G52" s="68"/>
      <c r="H52" s="68"/>
    </row>
    <row r="53" spans="1:8" ht="26.25" customHeight="1" x14ac:dyDescent="0.2">
      <c r="A53" s="68"/>
      <c r="B53" s="68"/>
      <c r="C53" s="68"/>
      <c r="D53" s="68"/>
      <c r="E53" s="68"/>
      <c r="F53" s="68"/>
      <c r="G53" s="68"/>
      <c r="H53" s="68"/>
    </row>
    <row r="54" spans="1:8" x14ac:dyDescent="0.2">
      <c r="A54" s="68"/>
      <c r="B54" s="68"/>
      <c r="C54" s="68"/>
      <c r="D54" s="68"/>
      <c r="E54" s="68"/>
      <c r="F54" s="68"/>
      <c r="G54" s="68"/>
      <c r="H54" s="68"/>
    </row>
    <row r="55" spans="1:8" x14ac:dyDescent="0.2">
      <c r="A55" s="68"/>
      <c r="B55" s="68"/>
      <c r="C55" s="68"/>
      <c r="D55" s="68"/>
      <c r="E55" s="68"/>
      <c r="F55" s="68"/>
      <c r="G55" s="68"/>
      <c r="H55" s="68"/>
    </row>
    <row r="56" spans="1:8" x14ac:dyDescent="0.2">
      <c r="A56" s="68"/>
      <c r="B56" s="68"/>
      <c r="C56" s="68"/>
      <c r="D56" s="68"/>
      <c r="E56" s="68"/>
      <c r="F56" s="68"/>
      <c r="G56" s="68"/>
      <c r="H56" s="68"/>
    </row>
    <row r="57" spans="1:8" x14ac:dyDescent="0.2">
      <c r="A57" s="68"/>
      <c r="B57" s="68"/>
      <c r="C57" s="68"/>
      <c r="D57" s="68"/>
      <c r="E57" s="68"/>
      <c r="F57" s="68"/>
      <c r="G57" s="68"/>
      <c r="H57" s="68"/>
    </row>
    <row r="58" spans="1:8" x14ac:dyDescent="0.2">
      <c r="A58" s="68"/>
      <c r="B58" s="68"/>
      <c r="C58" s="68"/>
      <c r="D58" s="68"/>
      <c r="E58" s="68"/>
      <c r="F58" s="68"/>
      <c r="G58" s="68"/>
      <c r="H58" s="68"/>
    </row>
    <row r="59" spans="1:8" x14ac:dyDescent="0.2">
      <c r="A59" s="68"/>
      <c r="B59" s="68"/>
      <c r="C59" s="68"/>
      <c r="D59" s="68"/>
      <c r="E59" s="68"/>
      <c r="F59" s="68"/>
      <c r="G59" s="68"/>
      <c r="H59" s="68"/>
    </row>
    <row r="60" spans="1:8" x14ac:dyDescent="0.2">
      <c r="A60" s="68"/>
      <c r="B60" s="68"/>
      <c r="C60" s="68"/>
      <c r="D60" s="68"/>
      <c r="E60" s="68"/>
      <c r="F60" s="68"/>
      <c r="G60" s="68"/>
      <c r="H60" s="68"/>
    </row>
    <row r="61" spans="1:8" x14ac:dyDescent="0.2">
      <c r="A61" s="68"/>
      <c r="B61" s="68"/>
      <c r="C61" s="68"/>
      <c r="D61" s="68"/>
      <c r="E61" s="68"/>
      <c r="F61" s="68"/>
      <c r="G61" s="68"/>
      <c r="H61" s="68"/>
    </row>
    <row r="62" spans="1:8" x14ac:dyDescent="0.2">
      <c r="A62" s="68"/>
      <c r="B62" s="68"/>
      <c r="C62" s="68"/>
      <c r="D62" s="68"/>
      <c r="E62" s="68"/>
      <c r="F62" s="68"/>
      <c r="G62" s="68"/>
      <c r="H62" s="68"/>
    </row>
    <row r="63" spans="1:8" x14ac:dyDescent="0.2">
      <c r="A63" s="68"/>
      <c r="B63" s="68"/>
      <c r="C63" s="68"/>
      <c r="D63" s="68"/>
      <c r="E63" s="68"/>
      <c r="F63" s="68"/>
      <c r="G63" s="68"/>
      <c r="H63" s="68"/>
    </row>
    <row r="64" spans="1:8" x14ac:dyDescent="0.2">
      <c r="A64" s="68"/>
      <c r="B64" s="68"/>
      <c r="C64" s="68"/>
      <c r="D64" s="68"/>
      <c r="E64" s="68"/>
      <c r="F64" s="68"/>
      <c r="G64" s="68"/>
      <c r="H64" s="68"/>
    </row>
    <row r="65" spans="1:8" ht="18" customHeight="1" x14ac:dyDescent="0.2">
      <c r="A65" s="68"/>
      <c r="B65" s="68"/>
      <c r="C65" s="68"/>
      <c r="D65" s="68"/>
      <c r="E65" s="68"/>
      <c r="F65" s="68"/>
      <c r="G65" s="68"/>
      <c r="H65" s="68"/>
    </row>
    <row r="66" spans="1:8" x14ac:dyDescent="0.2">
      <c r="A66" s="68"/>
      <c r="B66" s="68"/>
      <c r="C66" s="68"/>
      <c r="D66" s="68"/>
      <c r="E66" s="68"/>
      <c r="F66" s="68"/>
      <c r="G66" s="68"/>
      <c r="H66" s="68"/>
    </row>
    <row r="67" spans="1:8" x14ac:dyDescent="0.2">
      <c r="A67" s="68"/>
      <c r="B67" s="68"/>
      <c r="C67" s="68"/>
      <c r="D67" s="68"/>
      <c r="E67" s="68"/>
      <c r="F67" s="68"/>
      <c r="G67" s="68"/>
      <c r="H67" s="68"/>
    </row>
    <row r="68" spans="1:8" ht="18" customHeight="1" x14ac:dyDescent="0.2">
      <c r="A68" s="68"/>
      <c r="B68" s="68"/>
      <c r="C68" s="68"/>
      <c r="D68" s="68"/>
      <c r="E68" s="68"/>
      <c r="F68" s="68"/>
      <c r="G68" s="68"/>
      <c r="H68" s="68"/>
    </row>
    <row r="69" spans="1:8" x14ac:dyDescent="0.2">
      <c r="A69" s="68"/>
      <c r="B69" s="68"/>
      <c r="C69" s="68"/>
      <c r="D69" s="68"/>
      <c r="E69" s="68"/>
      <c r="F69" s="68"/>
      <c r="G69" s="68"/>
      <c r="H69" s="68"/>
    </row>
    <row r="70" spans="1:8" x14ac:dyDescent="0.2">
      <c r="A70" s="68"/>
      <c r="B70" s="68"/>
      <c r="C70" s="68"/>
      <c r="D70" s="68"/>
      <c r="E70" s="68"/>
      <c r="F70" s="68"/>
      <c r="G70" s="68"/>
      <c r="H70" s="68"/>
    </row>
    <row r="71" spans="1:8" ht="18" customHeight="1" x14ac:dyDescent="0.2">
      <c r="A71" s="68"/>
      <c r="B71" s="68"/>
      <c r="C71" s="68"/>
      <c r="D71" s="68"/>
      <c r="E71" s="68"/>
      <c r="F71" s="68"/>
      <c r="G71" s="68"/>
      <c r="H71" s="68"/>
    </row>
    <row r="72" spans="1:8" x14ac:dyDescent="0.2">
      <c r="A72" s="68"/>
      <c r="B72" s="68"/>
      <c r="C72" s="68"/>
      <c r="D72" s="68"/>
      <c r="E72" s="68"/>
      <c r="F72" s="68"/>
      <c r="G72" s="68"/>
      <c r="H72" s="68"/>
    </row>
    <row r="73" spans="1:8" x14ac:dyDescent="0.2">
      <c r="A73" s="68"/>
      <c r="B73" s="68"/>
      <c r="C73" s="68"/>
      <c r="D73" s="68"/>
      <c r="E73" s="68"/>
      <c r="F73" s="68"/>
      <c r="G73" s="68"/>
      <c r="H73" s="68"/>
    </row>
    <row r="74" spans="1:8" x14ac:dyDescent="0.2">
      <c r="A74" s="68"/>
      <c r="B74" s="68"/>
      <c r="C74" s="68"/>
      <c r="D74" s="68"/>
      <c r="E74" s="68"/>
      <c r="F74" s="68"/>
      <c r="G74" s="68"/>
      <c r="H74" s="68"/>
    </row>
    <row r="75" spans="1:8" ht="18" customHeight="1" x14ac:dyDescent="0.2">
      <c r="A75" s="68"/>
      <c r="B75" s="68"/>
      <c r="C75" s="68"/>
      <c r="D75" s="68"/>
      <c r="E75" s="68"/>
      <c r="F75" s="68"/>
      <c r="G75" s="68"/>
      <c r="H75" s="68"/>
    </row>
    <row r="76" spans="1:8" ht="12.75" customHeight="1" x14ac:dyDescent="0.2">
      <c r="A76" s="68"/>
      <c r="B76" s="68"/>
      <c r="C76" s="68"/>
      <c r="D76" s="68"/>
      <c r="E76" s="68"/>
      <c r="F76" s="68"/>
      <c r="G76" s="68"/>
      <c r="H76" s="68"/>
    </row>
    <row r="77" spans="1:8" x14ac:dyDescent="0.2">
      <c r="A77" s="68"/>
      <c r="B77" s="68"/>
      <c r="C77" s="68"/>
      <c r="D77" s="68"/>
      <c r="E77" s="68"/>
      <c r="F77" s="68"/>
      <c r="G77" s="68"/>
      <c r="H77" s="68"/>
    </row>
    <row r="78" spans="1:8" x14ac:dyDescent="0.2">
      <c r="A78" s="68"/>
      <c r="B78" s="68"/>
      <c r="C78" s="68"/>
      <c r="D78" s="68"/>
      <c r="E78" s="68"/>
      <c r="F78" s="68"/>
      <c r="G78" s="68"/>
      <c r="H78" s="68"/>
    </row>
    <row r="79" spans="1:8" ht="18" customHeight="1" x14ac:dyDescent="0.2">
      <c r="A79" s="68"/>
      <c r="B79" s="68"/>
      <c r="C79" s="68"/>
      <c r="D79" s="68"/>
      <c r="E79" s="68"/>
      <c r="F79" s="68"/>
      <c r="G79" s="68"/>
      <c r="H79" s="68"/>
    </row>
    <row r="80" spans="1:8" x14ac:dyDescent="0.2">
      <c r="A80" s="68"/>
      <c r="B80" s="68"/>
      <c r="C80" s="68"/>
      <c r="D80" s="68"/>
      <c r="E80" s="68"/>
      <c r="F80" s="68"/>
      <c r="G80" s="68"/>
      <c r="H80" s="68"/>
    </row>
    <row r="81" spans="1:8" x14ac:dyDescent="0.2">
      <c r="A81" s="68"/>
      <c r="B81" s="68"/>
      <c r="C81" s="68"/>
      <c r="D81" s="68"/>
      <c r="E81" s="68"/>
      <c r="F81" s="68"/>
      <c r="G81" s="68"/>
      <c r="H81" s="68"/>
    </row>
    <row r="82" spans="1:8" x14ac:dyDescent="0.2">
      <c r="A82" s="68"/>
      <c r="B82" s="68"/>
      <c r="C82" s="68"/>
      <c r="D82" s="68"/>
      <c r="E82" s="68"/>
      <c r="F82" s="68"/>
      <c r="G82" s="68"/>
      <c r="H82" s="68"/>
    </row>
    <row r="83" spans="1:8" x14ac:dyDescent="0.2">
      <c r="A83" s="68"/>
      <c r="B83" s="68"/>
      <c r="C83" s="68"/>
      <c r="D83" s="68"/>
      <c r="E83" s="68"/>
      <c r="F83" s="68"/>
      <c r="G83" s="68"/>
      <c r="H83" s="68"/>
    </row>
    <row r="84" spans="1:8" x14ac:dyDescent="0.2">
      <c r="A84" s="68"/>
      <c r="B84" s="68"/>
      <c r="C84" s="68"/>
      <c r="D84" s="68"/>
      <c r="E84" s="68"/>
      <c r="F84" s="68"/>
      <c r="G84" s="68"/>
      <c r="H84" s="68"/>
    </row>
    <row r="85" spans="1:8" ht="18" customHeight="1" x14ac:dyDescent="0.2">
      <c r="A85" s="68"/>
      <c r="B85" s="68"/>
      <c r="C85" s="68"/>
      <c r="D85" s="68"/>
      <c r="E85" s="68"/>
      <c r="F85" s="68"/>
      <c r="G85" s="68"/>
      <c r="H85" s="68"/>
    </row>
    <row r="86" spans="1:8" x14ac:dyDescent="0.2">
      <c r="A86" s="68"/>
      <c r="B86" s="68"/>
      <c r="C86" s="68"/>
      <c r="D86" s="68"/>
      <c r="E86" s="68"/>
      <c r="F86" s="68"/>
      <c r="G86" s="68"/>
      <c r="H86" s="68"/>
    </row>
    <row r="87" spans="1:8" x14ac:dyDescent="0.2">
      <c r="A87" s="68"/>
      <c r="B87" s="68"/>
      <c r="C87" s="68"/>
      <c r="D87" s="68"/>
      <c r="E87" s="68"/>
      <c r="F87" s="68"/>
      <c r="G87" s="68"/>
      <c r="H87" s="68"/>
    </row>
    <row r="88" spans="1:8" x14ac:dyDescent="0.2">
      <c r="A88" s="68"/>
      <c r="B88" s="68"/>
      <c r="C88" s="68"/>
      <c r="D88" s="68"/>
      <c r="E88" s="68"/>
      <c r="F88" s="68"/>
      <c r="G88" s="68"/>
      <c r="H88" s="68"/>
    </row>
    <row r="89" spans="1:8" x14ac:dyDescent="0.2">
      <c r="A89" s="68"/>
      <c r="B89" s="68"/>
      <c r="C89" s="68"/>
      <c r="D89" s="68"/>
      <c r="E89" s="68"/>
      <c r="F89" s="68"/>
      <c r="G89" s="68"/>
      <c r="H89" s="68"/>
    </row>
    <row r="91" spans="1:8" ht="18" customHeight="1" x14ac:dyDescent="0.2"/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  <ignoredErrors>
    <ignoredError sqref="C9:D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H95"/>
  <sheetViews>
    <sheetView showGridLines="0" zoomScaleNormal="100" workbookViewId="0">
      <selection activeCell="O15" sqref="O15"/>
    </sheetView>
  </sheetViews>
  <sheetFormatPr baseColWidth="10" defaultColWidth="11" defaultRowHeight="14.25" x14ac:dyDescent="0.2"/>
  <cols>
    <col min="1" max="1" width="33" style="87" customWidth="1"/>
    <col min="2" max="4" width="19.7109375" style="86" customWidth="1"/>
    <col min="5" max="9" width="9.85546875" style="87" customWidth="1"/>
    <col min="10" max="10" width="16.5703125" style="87" bestFit="1" customWidth="1"/>
    <col min="11" max="13" width="11" style="87"/>
    <col min="14" max="14" width="15.85546875" style="87" bestFit="1" customWidth="1"/>
    <col min="15" max="256" width="11" style="87"/>
    <col min="257" max="257" width="25.5703125" style="87" customWidth="1"/>
    <col min="258" max="258" width="22.5703125" style="87" customWidth="1"/>
    <col min="259" max="259" width="0" style="87" hidden="1" customWidth="1"/>
    <col min="260" max="260" width="22.5703125" style="87" customWidth="1"/>
    <col min="261" max="512" width="11" style="87"/>
    <col min="513" max="513" width="25.5703125" style="87" customWidth="1"/>
    <col min="514" max="514" width="22.5703125" style="87" customWidth="1"/>
    <col min="515" max="515" width="0" style="87" hidden="1" customWidth="1"/>
    <col min="516" max="516" width="22.5703125" style="87" customWidth="1"/>
    <col min="517" max="768" width="11" style="87"/>
    <col min="769" max="769" width="25.5703125" style="87" customWidth="1"/>
    <col min="770" max="770" width="22.5703125" style="87" customWidth="1"/>
    <col min="771" max="771" width="0" style="87" hidden="1" customWidth="1"/>
    <col min="772" max="772" width="22.5703125" style="87" customWidth="1"/>
    <col min="773" max="1024" width="11" style="87"/>
    <col min="1025" max="1025" width="25.5703125" style="87" customWidth="1"/>
    <col min="1026" max="1026" width="22.5703125" style="87" customWidth="1"/>
    <col min="1027" max="1027" width="0" style="87" hidden="1" customWidth="1"/>
    <col min="1028" max="1028" width="22.5703125" style="87" customWidth="1"/>
    <col min="1029" max="1280" width="11" style="87"/>
    <col min="1281" max="1281" width="25.5703125" style="87" customWidth="1"/>
    <col min="1282" max="1282" width="22.5703125" style="87" customWidth="1"/>
    <col min="1283" max="1283" width="0" style="87" hidden="1" customWidth="1"/>
    <col min="1284" max="1284" width="22.5703125" style="87" customWidth="1"/>
    <col min="1285" max="1536" width="11" style="87"/>
    <col min="1537" max="1537" width="25.5703125" style="87" customWidth="1"/>
    <col min="1538" max="1538" width="22.5703125" style="87" customWidth="1"/>
    <col min="1539" max="1539" width="0" style="87" hidden="1" customWidth="1"/>
    <col min="1540" max="1540" width="22.5703125" style="87" customWidth="1"/>
    <col min="1541" max="1792" width="11" style="87"/>
    <col min="1793" max="1793" width="25.5703125" style="87" customWidth="1"/>
    <col min="1794" max="1794" width="22.5703125" style="87" customWidth="1"/>
    <col min="1795" max="1795" width="0" style="87" hidden="1" customWidth="1"/>
    <col min="1796" max="1796" width="22.5703125" style="87" customWidth="1"/>
    <col min="1797" max="2048" width="11" style="87"/>
    <col min="2049" max="2049" width="25.5703125" style="87" customWidth="1"/>
    <col min="2050" max="2050" width="22.5703125" style="87" customWidth="1"/>
    <col min="2051" max="2051" width="0" style="87" hidden="1" customWidth="1"/>
    <col min="2052" max="2052" width="22.5703125" style="87" customWidth="1"/>
    <col min="2053" max="2304" width="11" style="87"/>
    <col min="2305" max="2305" width="25.5703125" style="87" customWidth="1"/>
    <col min="2306" max="2306" width="22.5703125" style="87" customWidth="1"/>
    <col min="2307" max="2307" width="0" style="87" hidden="1" customWidth="1"/>
    <col min="2308" max="2308" width="22.5703125" style="87" customWidth="1"/>
    <col min="2309" max="2560" width="11" style="87"/>
    <col min="2561" max="2561" width="25.5703125" style="87" customWidth="1"/>
    <col min="2562" max="2562" width="22.5703125" style="87" customWidth="1"/>
    <col min="2563" max="2563" width="0" style="87" hidden="1" customWidth="1"/>
    <col min="2564" max="2564" width="22.5703125" style="87" customWidth="1"/>
    <col min="2565" max="2816" width="11" style="87"/>
    <col min="2817" max="2817" width="25.5703125" style="87" customWidth="1"/>
    <col min="2818" max="2818" width="22.5703125" style="87" customWidth="1"/>
    <col min="2819" max="2819" width="0" style="87" hidden="1" customWidth="1"/>
    <col min="2820" max="2820" width="22.5703125" style="87" customWidth="1"/>
    <col min="2821" max="3072" width="11" style="87"/>
    <col min="3073" max="3073" width="25.5703125" style="87" customWidth="1"/>
    <col min="3074" max="3074" width="22.5703125" style="87" customWidth="1"/>
    <col min="3075" max="3075" width="0" style="87" hidden="1" customWidth="1"/>
    <col min="3076" max="3076" width="22.5703125" style="87" customWidth="1"/>
    <col min="3077" max="3328" width="11" style="87"/>
    <col min="3329" max="3329" width="25.5703125" style="87" customWidth="1"/>
    <col min="3330" max="3330" width="22.5703125" style="87" customWidth="1"/>
    <col min="3331" max="3331" width="0" style="87" hidden="1" customWidth="1"/>
    <col min="3332" max="3332" width="22.5703125" style="87" customWidth="1"/>
    <col min="3333" max="3584" width="11" style="87"/>
    <col min="3585" max="3585" width="25.5703125" style="87" customWidth="1"/>
    <col min="3586" max="3586" width="22.5703125" style="87" customWidth="1"/>
    <col min="3587" max="3587" width="0" style="87" hidden="1" customWidth="1"/>
    <col min="3588" max="3588" width="22.5703125" style="87" customWidth="1"/>
    <col min="3589" max="3840" width="11" style="87"/>
    <col min="3841" max="3841" width="25.5703125" style="87" customWidth="1"/>
    <col min="3842" max="3842" width="22.5703125" style="87" customWidth="1"/>
    <col min="3843" max="3843" width="0" style="87" hidden="1" customWidth="1"/>
    <col min="3844" max="3844" width="22.5703125" style="87" customWidth="1"/>
    <col min="3845" max="4096" width="11" style="87"/>
    <col min="4097" max="4097" width="25.5703125" style="87" customWidth="1"/>
    <col min="4098" max="4098" width="22.5703125" style="87" customWidth="1"/>
    <col min="4099" max="4099" width="0" style="87" hidden="1" customWidth="1"/>
    <col min="4100" max="4100" width="22.5703125" style="87" customWidth="1"/>
    <col min="4101" max="4352" width="11" style="87"/>
    <col min="4353" max="4353" width="25.5703125" style="87" customWidth="1"/>
    <col min="4354" max="4354" width="22.5703125" style="87" customWidth="1"/>
    <col min="4355" max="4355" width="0" style="87" hidden="1" customWidth="1"/>
    <col min="4356" max="4356" width="22.5703125" style="87" customWidth="1"/>
    <col min="4357" max="4608" width="11" style="87"/>
    <col min="4609" max="4609" width="25.5703125" style="87" customWidth="1"/>
    <col min="4610" max="4610" width="22.5703125" style="87" customWidth="1"/>
    <col min="4611" max="4611" width="0" style="87" hidden="1" customWidth="1"/>
    <col min="4612" max="4612" width="22.5703125" style="87" customWidth="1"/>
    <col min="4613" max="4864" width="11" style="87"/>
    <col min="4865" max="4865" width="25.5703125" style="87" customWidth="1"/>
    <col min="4866" max="4866" width="22.5703125" style="87" customWidth="1"/>
    <col min="4867" max="4867" width="0" style="87" hidden="1" customWidth="1"/>
    <col min="4868" max="4868" width="22.5703125" style="87" customWidth="1"/>
    <col min="4869" max="5120" width="11" style="87"/>
    <col min="5121" max="5121" width="25.5703125" style="87" customWidth="1"/>
    <col min="5122" max="5122" width="22.5703125" style="87" customWidth="1"/>
    <col min="5123" max="5123" width="0" style="87" hidden="1" customWidth="1"/>
    <col min="5124" max="5124" width="22.5703125" style="87" customWidth="1"/>
    <col min="5125" max="5376" width="11" style="87"/>
    <col min="5377" max="5377" width="25.5703125" style="87" customWidth="1"/>
    <col min="5378" max="5378" width="22.5703125" style="87" customWidth="1"/>
    <col min="5379" max="5379" width="0" style="87" hidden="1" customWidth="1"/>
    <col min="5380" max="5380" width="22.5703125" style="87" customWidth="1"/>
    <col min="5381" max="5632" width="11" style="87"/>
    <col min="5633" max="5633" width="25.5703125" style="87" customWidth="1"/>
    <col min="5634" max="5634" width="22.5703125" style="87" customWidth="1"/>
    <col min="5635" max="5635" width="0" style="87" hidden="1" customWidth="1"/>
    <col min="5636" max="5636" width="22.5703125" style="87" customWidth="1"/>
    <col min="5637" max="5888" width="11" style="87"/>
    <col min="5889" max="5889" width="25.5703125" style="87" customWidth="1"/>
    <col min="5890" max="5890" width="22.5703125" style="87" customWidth="1"/>
    <col min="5891" max="5891" width="0" style="87" hidden="1" customWidth="1"/>
    <col min="5892" max="5892" width="22.5703125" style="87" customWidth="1"/>
    <col min="5893" max="6144" width="11" style="87"/>
    <col min="6145" max="6145" width="25.5703125" style="87" customWidth="1"/>
    <col min="6146" max="6146" width="22.5703125" style="87" customWidth="1"/>
    <col min="6147" max="6147" width="0" style="87" hidden="1" customWidth="1"/>
    <col min="6148" max="6148" width="22.5703125" style="87" customWidth="1"/>
    <col min="6149" max="6400" width="11" style="87"/>
    <col min="6401" max="6401" width="25.5703125" style="87" customWidth="1"/>
    <col min="6402" max="6402" width="22.5703125" style="87" customWidth="1"/>
    <col min="6403" max="6403" width="0" style="87" hidden="1" customWidth="1"/>
    <col min="6404" max="6404" width="22.5703125" style="87" customWidth="1"/>
    <col min="6405" max="6656" width="11" style="87"/>
    <col min="6657" max="6657" width="25.5703125" style="87" customWidth="1"/>
    <col min="6658" max="6658" width="22.5703125" style="87" customWidth="1"/>
    <col min="6659" max="6659" width="0" style="87" hidden="1" customWidth="1"/>
    <col min="6660" max="6660" width="22.5703125" style="87" customWidth="1"/>
    <col min="6661" max="6912" width="11" style="87"/>
    <col min="6913" max="6913" width="25.5703125" style="87" customWidth="1"/>
    <col min="6914" max="6914" width="22.5703125" style="87" customWidth="1"/>
    <col min="6915" max="6915" width="0" style="87" hidden="1" customWidth="1"/>
    <col min="6916" max="6916" width="22.5703125" style="87" customWidth="1"/>
    <col min="6917" max="7168" width="11" style="87"/>
    <col min="7169" max="7169" width="25.5703125" style="87" customWidth="1"/>
    <col min="7170" max="7170" width="22.5703125" style="87" customWidth="1"/>
    <col min="7171" max="7171" width="0" style="87" hidden="1" customWidth="1"/>
    <col min="7172" max="7172" width="22.5703125" style="87" customWidth="1"/>
    <col min="7173" max="7424" width="11" style="87"/>
    <col min="7425" max="7425" width="25.5703125" style="87" customWidth="1"/>
    <col min="7426" max="7426" width="22.5703125" style="87" customWidth="1"/>
    <col min="7427" max="7427" width="0" style="87" hidden="1" customWidth="1"/>
    <col min="7428" max="7428" width="22.5703125" style="87" customWidth="1"/>
    <col min="7429" max="7680" width="11" style="87"/>
    <col min="7681" max="7681" width="25.5703125" style="87" customWidth="1"/>
    <col min="7682" max="7682" width="22.5703125" style="87" customWidth="1"/>
    <col min="7683" max="7683" width="0" style="87" hidden="1" customWidth="1"/>
    <col min="7684" max="7684" width="22.5703125" style="87" customWidth="1"/>
    <col min="7685" max="7936" width="11" style="87"/>
    <col min="7937" max="7937" width="25.5703125" style="87" customWidth="1"/>
    <col min="7938" max="7938" width="22.5703125" style="87" customWidth="1"/>
    <col min="7939" max="7939" width="0" style="87" hidden="1" customWidth="1"/>
    <col min="7940" max="7940" width="22.5703125" style="87" customWidth="1"/>
    <col min="7941" max="8192" width="11" style="87"/>
    <col min="8193" max="8193" width="25.5703125" style="87" customWidth="1"/>
    <col min="8194" max="8194" width="22.5703125" style="87" customWidth="1"/>
    <col min="8195" max="8195" width="0" style="87" hidden="1" customWidth="1"/>
    <col min="8196" max="8196" width="22.5703125" style="87" customWidth="1"/>
    <col min="8197" max="8448" width="11" style="87"/>
    <col min="8449" max="8449" width="25.5703125" style="87" customWidth="1"/>
    <col min="8450" max="8450" width="22.5703125" style="87" customWidth="1"/>
    <col min="8451" max="8451" width="0" style="87" hidden="1" customWidth="1"/>
    <col min="8452" max="8452" width="22.5703125" style="87" customWidth="1"/>
    <col min="8453" max="8704" width="11" style="87"/>
    <col min="8705" max="8705" width="25.5703125" style="87" customWidth="1"/>
    <col min="8706" max="8706" width="22.5703125" style="87" customWidth="1"/>
    <col min="8707" max="8707" width="0" style="87" hidden="1" customWidth="1"/>
    <col min="8708" max="8708" width="22.5703125" style="87" customWidth="1"/>
    <col min="8709" max="8960" width="11" style="87"/>
    <col min="8961" max="8961" width="25.5703125" style="87" customWidth="1"/>
    <col min="8962" max="8962" width="22.5703125" style="87" customWidth="1"/>
    <col min="8963" max="8963" width="0" style="87" hidden="1" customWidth="1"/>
    <col min="8964" max="8964" width="22.5703125" style="87" customWidth="1"/>
    <col min="8965" max="9216" width="11" style="87"/>
    <col min="9217" max="9217" width="25.5703125" style="87" customWidth="1"/>
    <col min="9218" max="9218" width="22.5703125" style="87" customWidth="1"/>
    <col min="9219" max="9219" width="0" style="87" hidden="1" customWidth="1"/>
    <col min="9220" max="9220" width="22.5703125" style="87" customWidth="1"/>
    <col min="9221" max="9472" width="11" style="87"/>
    <col min="9473" max="9473" width="25.5703125" style="87" customWidth="1"/>
    <col min="9474" max="9474" width="22.5703125" style="87" customWidth="1"/>
    <col min="9475" max="9475" width="0" style="87" hidden="1" customWidth="1"/>
    <col min="9476" max="9476" width="22.5703125" style="87" customWidth="1"/>
    <col min="9477" max="9728" width="11" style="87"/>
    <col min="9729" max="9729" width="25.5703125" style="87" customWidth="1"/>
    <col min="9730" max="9730" width="22.5703125" style="87" customWidth="1"/>
    <col min="9731" max="9731" width="0" style="87" hidden="1" customWidth="1"/>
    <col min="9732" max="9732" width="22.5703125" style="87" customWidth="1"/>
    <col min="9733" max="9984" width="11" style="87"/>
    <col min="9985" max="9985" width="25.5703125" style="87" customWidth="1"/>
    <col min="9986" max="9986" width="22.5703125" style="87" customWidth="1"/>
    <col min="9987" max="9987" width="0" style="87" hidden="1" customWidth="1"/>
    <col min="9988" max="9988" width="22.5703125" style="87" customWidth="1"/>
    <col min="9989" max="10240" width="11" style="87"/>
    <col min="10241" max="10241" width="25.5703125" style="87" customWidth="1"/>
    <col min="10242" max="10242" width="22.5703125" style="87" customWidth="1"/>
    <col min="10243" max="10243" width="0" style="87" hidden="1" customWidth="1"/>
    <col min="10244" max="10244" width="22.5703125" style="87" customWidth="1"/>
    <col min="10245" max="10496" width="11" style="87"/>
    <col min="10497" max="10497" width="25.5703125" style="87" customWidth="1"/>
    <col min="10498" max="10498" width="22.5703125" style="87" customWidth="1"/>
    <col min="10499" max="10499" width="0" style="87" hidden="1" customWidth="1"/>
    <col min="10500" max="10500" width="22.5703125" style="87" customWidth="1"/>
    <col min="10501" max="10752" width="11" style="87"/>
    <col min="10753" max="10753" width="25.5703125" style="87" customWidth="1"/>
    <col min="10754" max="10754" width="22.5703125" style="87" customWidth="1"/>
    <col min="10755" max="10755" width="0" style="87" hidden="1" customWidth="1"/>
    <col min="10756" max="10756" width="22.5703125" style="87" customWidth="1"/>
    <col min="10757" max="11008" width="11" style="87"/>
    <col min="11009" max="11009" width="25.5703125" style="87" customWidth="1"/>
    <col min="11010" max="11010" width="22.5703125" style="87" customWidth="1"/>
    <col min="11011" max="11011" width="0" style="87" hidden="1" customWidth="1"/>
    <col min="11012" max="11012" width="22.5703125" style="87" customWidth="1"/>
    <col min="11013" max="11264" width="11" style="87"/>
    <col min="11265" max="11265" width="25.5703125" style="87" customWidth="1"/>
    <col min="11266" max="11266" width="22.5703125" style="87" customWidth="1"/>
    <col min="11267" max="11267" width="0" style="87" hidden="1" customWidth="1"/>
    <col min="11268" max="11268" width="22.5703125" style="87" customWidth="1"/>
    <col min="11269" max="11520" width="11" style="87"/>
    <col min="11521" max="11521" width="25.5703125" style="87" customWidth="1"/>
    <col min="11522" max="11522" width="22.5703125" style="87" customWidth="1"/>
    <col min="11523" max="11523" width="0" style="87" hidden="1" customWidth="1"/>
    <col min="11524" max="11524" width="22.5703125" style="87" customWidth="1"/>
    <col min="11525" max="11776" width="11" style="87"/>
    <col min="11777" max="11777" width="25.5703125" style="87" customWidth="1"/>
    <col min="11778" max="11778" width="22.5703125" style="87" customWidth="1"/>
    <col min="11779" max="11779" width="0" style="87" hidden="1" customWidth="1"/>
    <col min="11780" max="11780" width="22.5703125" style="87" customWidth="1"/>
    <col min="11781" max="12032" width="11" style="87"/>
    <col min="12033" max="12033" width="25.5703125" style="87" customWidth="1"/>
    <col min="12034" max="12034" width="22.5703125" style="87" customWidth="1"/>
    <col min="12035" max="12035" width="0" style="87" hidden="1" customWidth="1"/>
    <col min="12036" max="12036" width="22.5703125" style="87" customWidth="1"/>
    <col min="12037" max="12288" width="11" style="87"/>
    <col min="12289" max="12289" width="25.5703125" style="87" customWidth="1"/>
    <col min="12290" max="12290" width="22.5703125" style="87" customWidth="1"/>
    <col min="12291" max="12291" width="0" style="87" hidden="1" customWidth="1"/>
    <col min="12292" max="12292" width="22.5703125" style="87" customWidth="1"/>
    <col min="12293" max="12544" width="11" style="87"/>
    <col min="12545" max="12545" width="25.5703125" style="87" customWidth="1"/>
    <col min="12546" max="12546" width="22.5703125" style="87" customWidth="1"/>
    <col min="12547" max="12547" width="0" style="87" hidden="1" customWidth="1"/>
    <col min="12548" max="12548" width="22.5703125" style="87" customWidth="1"/>
    <col min="12549" max="12800" width="11" style="87"/>
    <col min="12801" max="12801" width="25.5703125" style="87" customWidth="1"/>
    <col min="12802" max="12802" width="22.5703125" style="87" customWidth="1"/>
    <col min="12803" max="12803" width="0" style="87" hidden="1" customWidth="1"/>
    <col min="12804" max="12804" width="22.5703125" style="87" customWidth="1"/>
    <col min="12805" max="13056" width="11" style="87"/>
    <col min="13057" max="13057" width="25.5703125" style="87" customWidth="1"/>
    <col min="13058" max="13058" width="22.5703125" style="87" customWidth="1"/>
    <col min="13059" max="13059" width="0" style="87" hidden="1" customWidth="1"/>
    <col min="13060" max="13060" width="22.5703125" style="87" customWidth="1"/>
    <col min="13061" max="13312" width="11" style="87"/>
    <col min="13313" max="13313" width="25.5703125" style="87" customWidth="1"/>
    <col min="13314" max="13314" width="22.5703125" style="87" customWidth="1"/>
    <col min="13315" max="13315" width="0" style="87" hidden="1" customWidth="1"/>
    <col min="13316" max="13316" width="22.5703125" style="87" customWidth="1"/>
    <col min="13317" max="13568" width="11" style="87"/>
    <col min="13569" max="13569" width="25.5703125" style="87" customWidth="1"/>
    <col min="13570" max="13570" width="22.5703125" style="87" customWidth="1"/>
    <col min="13571" max="13571" width="0" style="87" hidden="1" customWidth="1"/>
    <col min="13572" max="13572" width="22.5703125" style="87" customWidth="1"/>
    <col min="13573" max="13824" width="11" style="87"/>
    <col min="13825" max="13825" width="25.5703125" style="87" customWidth="1"/>
    <col min="13826" max="13826" width="22.5703125" style="87" customWidth="1"/>
    <col min="13827" max="13827" width="0" style="87" hidden="1" customWidth="1"/>
    <col min="13828" max="13828" width="22.5703125" style="87" customWidth="1"/>
    <col min="13829" max="14080" width="11" style="87"/>
    <col min="14081" max="14081" width="25.5703125" style="87" customWidth="1"/>
    <col min="14082" max="14082" width="22.5703125" style="87" customWidth="1"/>
    <col min="14083" max="14083" width="0" style="87" hidden="1" customWidth="1"/>
    <col min="14084" max="14084" width="22.5703125" style="87" customWidth="1"/>
    <col min="14085" max="14336" width="11" style="87"/>
    <col min="14337" max="14337" width="25.5703125" style="87" customWidth="1"/>
    <col min="14338" max="14338" width="22.5703125" style="87" customWidth="1"/>
    <col min="14339" max="14339" width="0" style="87" hidden="1" customWidth="1"/>
    <col min="14340" max="14340" width="22.5703125" style="87" customWidth="1"/>
    <col min="14341" max="14592" width="11" style="87"/>
    <col min="14593" max="14593" width="25.5703125" style="87" customWidth="1"/>
    <col min="14594" max="14594" width="22.5703125" style="87" customWidth="1"/>
    <col min="14595" max="14595" width="0" style="87" hidden="1" customWidth="1"/>
    <col min="14596" max="14596" width="22.5703125" style="87" customWidth="1"/>
    <col min="14597" max="14848" width="11" style="87"/>
    <col min="14849" max="14849" width="25.5703125" style="87" customWidth="1"/>
    <col min="14850" max="14850" width="22.5703125" style="87" customWidth="1"/>
    <col min="14851" max="14851" width="0" style="87" hidden="1" customWidth="1"/>
    <col min="14852" max="14852" width="22.5703125" style="87" customWidth="1"/>
    <col min="14853" max="15104" width="11" style="87"/>
    <col min="15105" max="15105" width="25.5703125" style="87" customWidth="1"/>
    <col min="15106" max="15106" width="22.5703125" style="87" customWidth="1"/>
    <col min="15107" max="15107" width="0" style="87" hidden="1" customWidth="1"/>
    <col min="15108" max="15108" width="22.5703125" style="87" customWidth="1"/>
    <col min="15109" max="15360" width="11" style="87"/>
    <col min="15361" max="15361" width="25.5703125" style="87" customWidth="1"/>
    <col min="15362" max="15362" width="22.5703125" style="87" customWidth="1"/>
    <col min="15363" max="15363" width="0" style="87" hidden="1" customWidth="1"/>
    <col min="15364" max="15364" width="22.5703125" style="87" customWidth="1"/>
    <col min="15365" max="15616" width="11" style="87"/>
    <col min="15617" max="15617" width="25.5703125" style="87" customWidth="1"/>
    <col min="15618" max="15618" width="22.5703125" style="87" customWidth="1"/>
    <col min="15619" max="15619" width="0" style="87" hidden="1" customWidth="1"/>
    <col min="15620" max="15620" width="22.5703125" style="87" customWidth="1"/>
    <col min="15621" max="15872" width="11" style="87"/>
    <col min="15873" max="15873" width="25.5703125" style="87" customWidth="1"/>
    <col min="15874" max="15874" width="22.5703125" style="87" customWidth="1"/>
    <col min="15875" max="15875" width="0" style="87" hidden="1" customWidth="1"/>
    <col min="15876" max="15876" width="22.5703125" style="87" customWidth="1"/>
    <col min="15877" max="16128" width="11" style="87"/>
    <col min="16129" max="16129" width="25.5703125" style="87" customWidth="1"/>
    <col min="16130" max="16130" width="22.5703125" style="87" customWidth="1"/>
    <col min="16131" max="16131" width="0" style="87" hidden="1" customWidth="1"/>
    <col min="16132" max="16132" width="22.5703125" style="87" customWidth="1"/>
    <col min="16133" max="16384" width="11" style="87"/>
  </cols>
  <sheetData>
    <row r="1" spans="1:7" ht="15" customHeight="1" x14ac:dyDescent="0.2">
      <c r="A1" s="157" t="s">
        <v>220</v>
      </c>
      <c r="B1" s="151"/>
      <c r="C1" s="152"/>
      <c r="D1" s="153"/>
    </row>
    <row r="2" spans="1:7" ht="15" customHeight="1" x14ac:dyDescent="0.2">
      <c r="A2" s="136"/>
      <c r="B2" s="154"/>
      <c r="C2" s="154"/>
      <c r="D2" s="153"/>
      <c r="F2" s="189"/>
    </row>
    <row r="3" spans="1:7" ht="15" customHeight="1" x14ac:dyDescent="0.2">
      <c r="A3" s="88"/>
      <c r="B3" s="89"/>
      <c r="C3" s="89"/>
      <c r="D3" s="90" t="s">
        <v>116</v>
      </c>
      <c r="E3" s="91"/>
    </row>
    <row r="4" spans="1:7" s="92" customFormat="1" ht="5.0999999999999996" customHeight="1" x14ac:dyDescent="0.2">
      <c r="A4" s="88"/>
      <c r="B4" s="89"/>
      <c r="C4" s="91"/>
      <c r="D4" s="91"/>
      <c r="E4" s="91"/>
    </row>
    <row r="5" spans="1:7" ht="15" customHeight="1" x14ac:dyDescent="0.2">
      <c r="A5" s="206"/>
      <c r="B5" s="207" t="s">
        <v>117</v>
      </c>
      <c r="C5" s="208"/>
      <c r="D5" s="208"/>
      <c r="E5" s="91"/>
    </row>
    <row r="6" spans="1:7" ht="15" customHeight="1" x14ac:dyDescent="0.2">
      <c r="A6" s="206"/>
      <c r="B6" s="207" t="s">
        <v>118</v>
      </c>
      <c r="C6" s="207" t="s">
        <v>119</v>
      </c>
      <c r="D6" s="207" t="s">
        <v>120</v>
      </c>
      <c r="E6" s="91"/>
    </row>
    <row r="7" spans="1:7" s="92" customFormat="1" ht="15.75" customHeight="1" x14ac:dyDescent="0.2">
      <c r="A7" s="199" t="s">
        <v>121</v>
      </c>
      <c r="B7" s="207" t="s">
        <v>122</v>
      </c>
      <c r="C7" s="207" t="s">
        <v>122</v>
      </c>
      <c r="D7" s="207" t="s">
        <v>123</v>
      </c>
      <c r="E7" s="91"/>
    </row>
    <row r="8" spans="1:7" s="92" customFormat="1" ht="5.0999999999999996" customHeight="1" x14ac:dyDescent="0.2">
      <c r="A8" s="155"/>
      <c r="B8" s="156"/>
      <c r="C8" s="156"/>
      <c r="D8" s="156"/>
      <c r="E8" s="91"/>
    </row>
    <row r="9" spans="1:7" s="96" customFormat="1" ht="16.5" customHeight="1" x14ac:dyDescent="0.2">
      <c r="A9" s="236">
        <v>1985</v>
      </c>
      <c r="B9" s="233" t="s">
        <v>160</v>
      </c>
      <c r="C9" s="233" t="s">
        <v>161</v>
      </c>
      <c r="D9" s="233" t="s">
        <v>162</v>
      </c>
      <c r="E9" s="95"/>
    </row>
    <row r="10" spans="1:7" s="96" customFormat="1" ht="16.5" customHeight="1" x14ac:dyDescent="0.2">
      <c r="A10" s="236">
        <v>1990</v>
      </c>
      <c r="B10" s="233" t="s">
        <v>163</v>
      </c>
      <c r="C10" s="233" t="s">
        <v>164</v>
      </c>
      <c r="D10" s="233" t="s">
        <v>165</v>
      </c>
      <c r="E10" s="95"/>
    </row>
    <row r="11" spans="1:7" s="96" customFormat="1" ht="16.5" customHeight="1" x14ac:dyDescent="0.2">
      <c r="A11" s="236">
        <v>1995</v>
      </c>
      <c r="B11" s="233" t="s">
        <v>166</v>
      </c>
      <c r="C11" s="233" t="s">
        <v>167</v>
      </c>
      <c r="D11" s="233" t="s">
        <v>168</v>
      </c>
      <c r="E11" s="95"/>
    </row>
    <row r="12" spans="1:7" s="96" customFormat="1" ht="16.5" customHeight="1" x14ac:dyDescent="0.2">
      <c r="A12" s="236">
        <v>2000</v>
      </c>
      <c r="B12" s="233" t="s">
        <v>169</v>
      </c>
      <c r="C12" s="233" t="s">
        <v>170</v>
      </c>
      <c r="D12" s="233" t="s">
        <v>171</v>
      </c>
      <c r="E12" s="94"/>
    </row>
    <row r="13" spans="1:7" s="96" customFormat="1" ht="16.5" customHeight="1" x14ac:dyDescent="0.2">
      <c r="A13" s="236">
        <v>2005</v>
      </c>
      <c r="B13" s="233" t="s">
        <v>172</v>
      </c>
      <c r="C13" s="235" t="s">
        <v>173</v>
      </c>
      <c r="D13" s="235" t="s">
        <v>174</v>
      </c>
      <c r="E13" s="94"/>
    </row>
    <row r="14" spans="1:7" s="96" customFormat="1" ht="16.5" customHeight="1" x14ac:dyDescent="0.2">
      <c r="A14" s="236">
        <v>2009</v>
      </c>
      <c r="B14" s="233" t="s">
        <v>175</v>
      </c>
      <c r="C14" s="235" t="s">
        <v>176</v>
      </c>
      <c r="D14" s="235" t="s">
        <v>177</v>
      </c>
      <c r="E14" s="94"/>
      <c r="G14" s="97"/>
    </row>
    <row r="15" spans="1:7" s="96" customFormat="1" ht="16.5" customHeight="1" x14ac:dyDescent="0.2">
      <c r="A15" s="236">
        <v>2010</v>
      </c>
      <c r="B15" s="233" t="s">
        <v>178</v>
      </c>
      <c r="C15" s="235" t="s">
        <v>179</v>
      </c>
      <c r="D15" s="235" t="s">
        <v>180</v>
      </c>
      <c r="E15" s="94"/>
    </row>
    <row r="16" spans="1:7" s="96" customFormat="1" ht="16.5" customHeight="1" x14ac:dyDescent="0.2">
      <c r="A16" s="236">
        <v>2011</v>
      </c>
      <c r="B16" s="233" t="s">
        <v>181</v>
      </c>
      <c r="C16" s="235" t="s">
        <v>182</v>
      </c>
      <c r="D16" s="235" t="s">
        <v>183</v>
      </c>
      <c r="E16" s="94"/>
    </row>
    <row r="17" spans="1:8" s="96" customFormat="1" ht="16.5" customHeight="1" x14ac:dyDescent="0.2">
      <c r="A17" s="236">
        <v>2012</v>
      </c>
      <c r="B17" s="233" t="s">
        <v>184</v>
      </c>
      <c r="C17" s="233" t="s">
        <v>185</v>
      </c>
      <c r="D17" s="233" t="s">
        <v>186</v>
      </c>
      <c r="E17" s="94"/>
    </row>
    <row r="18" spans="1:8" s="96" customFormat="1" ht="16.5" customHeight="1" x14ac:dyDescent="0.2">
      <c r="A18" s="236">
        <v>2013</v>
      </c>
      <c r="B18" s="233" t="s">
        <v>187</v>
      </c>
      <c r="C18" s="233" t="s">
        <v>188</v>
      </c>
      <c r="D18" s="233" t="s">
        <v>189</v>
      </c>
      <c r="E18" s="94"/>
    </row>
    <row r="19" spans="1:8" s="96" customFormat="1" ht="16.5" customHeight="1" x14ac:dyDescent="0.2">
      <c r="A19" s="236">
        <v>2014</v>
      </c>
      <c r="B19" s="233" t="s">
        <v>190</v>
      </c>
      <c r="C19" s="233" t="s">
        <v>191</v>
      </c>
      <c r="D19" s="233" t="s">
        <v>192</v>
      </c>
      <c r="E19" s="94"/>
    </row>
    <row r="20" spans="1:8" s="96" customFormat="1" ht="16.5" customHeight="1" x14ac:dyDescent="0.2">
      <c r="A20" s="236">
        <v>2015</v>
      </c>
      <c r="B20" s="233" t="s">
        <v>193</v>
      </c>
      <c r="C20" s="233" t="s">
        <v>194</v>
      </c>
      <c r="D20" s="233" t="s">
        <v>195</v>
      </c>
      <c r="E20" s="94"/>
    </row>
    <row r="21" spans="1:8" s="97" customFormat="1" ht="16.5" customHeight="1" x14ac:dyDescent="0.2">
      <c r="A21" s="236">
        <v>2016</v>
      </c>
      <c r="B21" s="233" t="s">
        <v>196</v>
      </c>
      <c r="C21" s="233" t="s">
        <v>197</v>
      </c>
      <c r="D21" s="233" t="s">
        <v>198</v>
      </c>
      <c r="E21" s="94"/>
    </row>
    <row r="22" spans="1:8" s="97" customFormat="1" ht="16.5" customHeight="1" x14ac:dyDescent="0.2">
      <c r="A22" s="236">
        <v>2017</v>
      </c>
      <c r="B22" s="233" t="s">
        <v>199</v>
      </c>
      <c r="C22" s="233" t="s">
        <v>200</v>
      </c>
      <c r="D22" s="233" t="s">
        <v>201</v>
      </c>
      <c r="E22" s="94"/>
    </row>
    <row r="23" spans="1:8" s="96" customFormat="1" ht="16.5" customHeight="1" x14ac:dyDescent="0.2">
      <c r="A23" s="236">
        <v>2018</v>
      </c>
      <c r="B23" s="233" t="s">
        <v>202</v>
      </c>
      <c r="C23" s="233" t="s">
        <v>203</v>
      </c>
      <c r="D23" s="233" t="s">
        <v>204</v>
      </c>
      <c r="E23" s="94"/>
    </row>
    <row r="24" spans="1:8" s="96" customFormat="1" ht="16.5" customHeight="1" x14ac:dyDescent="0.2">
      <c r="A24" s="236">
        <v>2019</v>
      </c>
      <c r="B24" s="233" t="s">
        <v>205</v>
      </c>
      <c r="C24" s="233" t="s">
        <v>206</v>
      </c>
      <c r="D24" s="233" t="s">
        <v>207</v>
      </c>
      <c r="E24" s="94"/>
    </row>
    <row r="25" spans="1:8" s="97" customFormat="1" ht="16.5" customHeight="1" x14ac:dyDescent="0.2">
      <c r="A25" s="236">
        <v>2020</v>
      </c>
      <c r="B25" s="233" t="s">
        <v>208</v>
      </c>
      <c r="C25" s="233" t="s">
        <v>209</v>
      </c>
      <c r="D25" s="233" t="s">
        <v>210</v>
      </c>
      <c r="E25" s="94"/>
      <c r="G25" s="238"/>
      <c r="H25" s="96"/>
    </row>
    <row r="26" spans="1:8" s="97" customFormat="1" ht="16.5" customHeight="1" x14ac:dyDescent="0.2">
      <c r="A26" s="236">
        <v>2021</v>
      </c>
      <c r="B26" s="233" t="s">
        <v>211</v>
      </c>
      <c r="C26" s="233" t="s">
        <v>212</v>
      </c>
      <c r="D26" s="233" t="s">
        <v>213</v>
      </c>
      <c r="E26" s="94"/>
      <c r="G26" s="238"/>
    </row>
    <row r="27" spans="1:8" s="97" customFormat="1" ht="16.5" customHeight="1" x14ac:dyDescent="0.2">
      <c r="A27" s="237">
        <v>2022</v>
      </c>
      <c r="B27" s="226">
        <v>143616.6</v>
      </c>
      <c r="C27" s="226" t="s">
        <v>214</v>
      </c>
      <c r="D27" s="226" t="s">
        <v>215</v>
      </c>
      <c r="E27" s="94"/>
      <c r="G27" s="238"/>
    </row>
    <row r="28" spans="1:8" s="97" customFormat="1" ht="16.5" customHeight="1" x14ac:dyDescent="0.2">
      <c r="A28" s="225">
        <v>2023</v>
      </c>
      <c r="B28" s="198">
        <f>SUM(B29:B44)</f>
        <v>168237.94055162006</v>
      </c>
      <c r="C28" s="198">
        <f>SUM(C29:C44)</f>
        <v>112102.54828342002</v>
      </c>
      <c r="D28" s="198">
        <f>SUM(D29:D44)</f>
        <v>56135.392268199997</v>
      </c>
      <c r="E28" s="94"/>
      <c r="G28" s="238"/>
    </row>
    <row r="29" spans="1:8" ht="17.100000000000001" customHeight="1" x14ac:dyDescent="0.2">
      <c r="A29" s="93" t="s">
        <v>124</v>
      </c>
      <c r="B29" s="201">
        <v>5189.3747012599988</v>
      </c>
      <c r="C29" s="184">
        <v>3720.2660585599988</v>
      </c>
      <c r="D29" s="99">
        <v>1469.1086426999998</v>
      </c>
      <c r="E29" s="100"/>
      <c r="F29" s="101"/>
      <c r="G29" s="238"/>
      <c r="H29" s="97"/>
    </row>
    <row r="30" spans="1:8" ht="17.100000000000001" customHeight="1" x14ac:dyDescent="0.2">
      <c r="A30" s="93" t="s">
        <v>125</v>
      </c>
      <c r="B30" s="201">
        <v>4158.1126891100002</v>
      </c>
      <c r="C30" s="184">
        <v>2473.322296620001</v>
      </c>
      <c r="D30" s="99">
        <v>1684.7903924899995</v>
      </c>
      <c r="E30" s="100"/>
      <c r="F30" s="101"/>
    </row>
    <row r="31" spans="1:8" ht="17.100000000000001" customHeight="1" x14ac:dyDescent="0.2">
      <c r="A31" s="93" t="s">
        <v>126</v>
      </c>
      <c r="B31" s="201">
        <v>98401.748179850023</v>
      </c>
      <c r="C31" s="184">
        <v>66441.218157140014</v>
      </c>
      <c r="D31" s="99">
        <v>31960.530022710005</v>
      </c>
      <c r="E31" s="100"/>
    </row>
    <row r="32" spans="1:8" ht="17.100000000000001" customHeight="1" x14ac:dyDescent="0.2">
      <c r="A32" s="93" t="s">
        <v>127</v>
      </c>
      <c r="B32" s="201">
        <v>3144.3171271700003</v>
      </c>
      <c r="C32" s="184">
        <v>2046.6604454199999</v>
      </c>
      <c r="D32" s="99">
        <v>1097.6566817500002</v>
      </c>
      <c r="E32" s="100"/>
    </row>
    <row r="33" spans="1:5" ht="17.100000000000001" customHeight="1" x14ac:dyDescent="0.2">
      <c r="A33" s="93" t="s">
        <v>128</v>
      </c>
      <c r="B33" s="201">
        <v>4826.3562132199995</v>
      </c>
      <c r="C33" s="184">
        <v>3433.16394059</v>
      </c>
      <c r="D33" s="99">
        <v>1393.1922726299997</v>
      </c>
      <c r="E33" s="100"/>
    </row>
    <row r="34" spans="1:5" ht="17.100000000000001" customHeight="1" x14ac:dyDescent="0.2">
      <c r="A34" s="93" t="s">
        <v>129</v>
      </c>
      <c r="B34" s="201">
        <v>7665.4635643399979</v>
      </c>
      <c r="C34" s="184">
        <v>4623.5695926699991</v>
      </c>
      <c r="D34" s="99">
        <v>3041.8939716699983</v>
      </c>
      <c r="E34" s="100"/>
    </row>
    <row r="35" spans="1:5" ht="17.100000000000001" customHeight="1" x14ac:dyDescent="0.2">
      <c r="A35" s="93" t="s">
        <v>130</v>
      </c>
      <c r="B35" s="201">
        <v>4255.4912828600018</v>
      </c>
      <c r="C35" s="184">
        <v>3151.6775566800015</v>
      </c>
      <c r="D35" s="99">
        <v>1103.8137261800002</v>
      </c>
      <c r="E35" s="100"/>
    </row>
    <row r="36" spans="1:5" ht="17.100000000000001" customHeight="1" x14ac:dyDescent="0.2">
      <c r="A36" s="93" t="s">
        <v>131</v>
      </c>
      <c r="B36" s="201">
        <v>4204.4148959900012</v>
      </c>
      <c r="C36" s="184">
        <v>2784.9165208500008</v>
      </c>
      <c r="D36" s="99">
        <v>1419.4983751400002</v>
      </c>
      <c r="E36" s="100"/>
    </row>
    <row r="37" spans="1:5" ht="17.100000000000001" customHeight="1" x14ac:dyDescent="0.2">
      <c r="A37" s="93" t="s">
        <v>132</v>
      </c>
      <c r="B37" s="201">
        <v>3691.1749589900001</v>
      </c>
      <c r="C37" s="184">
        <v>2537.5383054599997</v>
      </c>
      <c r="D37" s="99">
        <v>1153.6366535300001</v>
      </c>
      <c r="E37" s="100"/>
    </row>
    <row r="38" spans="1:5" ht="17.100000000000001" customHeight="1" x14ac:dyDescent="0.2">
      <c r="A38" s="93" t="s">
        <v>133</v>
      </c>
      <c r="B38" s="201">
        <v>5973.3817469200003</v>
      </c>
      <c r="C38" s="184">
        <v>3710.0014474099994</v>
      </c>
      <c r="D38" s="99">
        <v>2263.3802995100014</v>
      </c>
      <c r="E38" s="100"/>
    </row>
    <row r="39" spans="1:5" ht="17.100000000000001" customHeight="1" x14ac:dyDescent="0.2">
      <c r="A39" s="93" t="s">
        <v>134</v>
      </c>
      <c r="B39" s="201">
        <v>3413.1223071600002</v>
      </c>
      <c r="C39" s="184">
        <v>2537.6931137300003</v>
      </c>
      <c r="D39" s="99">
        <v>875.42919343000005</v>
      </c>
      <c r="E39" s="100"/>
    </row>
    <row r="40" spans="1:5" ht="17.100000000000001" customHeight="1" x14ac:dyDescent="0.2">
      <c r="A40" s="93" t="s">
        <v>135</v>
      </c>
      <c r="B40" s="201">
        <v>6936.3735914500012</v>
      </c>
      <c r="C40" s="184">
        <v>4024.055142780001</v>
      </c>
      <c r="D40" s="123">
        <v>2912.3184486699997</v>
      </c>
      <c r="E40" s="100"/>
    </row>
    <row r="41" spans="1:5" ht="17.100000000000001" customHeight="1" x14ac:dyDescent="0.2">
      <c r="A41" s="93" t="s">
        <v>136</v>
      </c>
      <c r="B41" s="201">
        <v>5923.7304925199978</v>
      </c>
      <c r="C41" s="184">
        <v>3836.4246092200001</v>
      </c>
      <c r="D41" s="99">
        <v>2087.3058832999977</v>
      </c>
      <c r="E41" s="100"/>
    </row>
    <row r="42" spans="1:5" ht="17.100000000000001" customHeight="1" x14ac:dyDescent="0.2">
      <c r="A42" s="93" t="s">
        <v>137</v>
      </c>
      <c r="B42" s="201">
        <v>6719.6312051100012</v>
      </c>
      <c r="C42" s="184">
        <v>4345.2627372500001</v>
      </c>
      <c r="D42" s="99">
        <v>2374.3684678600007</v>
      </c>
      <c r="E42" s="100"/>
    </row>
    <row r="43" spans="1:5" ht="17.100000000000001" customHeight="1" x14ac:dyDescent="0.2">
      <c r="A43" s="93" t="s">
        <v>138</v>
      </c>
      <c r="B43" s="201">
        <v>2851.5761484099994</v>
      </c>
      <c r="C43" s="184">
        <v>1771.1140786099995</v>
      </c>
      <c r="D43" s="99">
        <v>1080.4620698000001</v>
      </c>
      <c r="E43" s="100"/>
    </row>
    <row r="44" spans="1:5" ht="17.100000000000001" customHeight="1" x14ac:dyDescent="0.2">
      <c r="A44" s="93" t="s">
        <v>139</v>
      </c>
      <c r="B44" s="201">
        <v>883.67144725999992</v>
      </c>
      <c r="C44" s="184">
        <v>665.66428042999996</v>
      </c>
      <c r="D44" s="99">
        <v>218.00716682999996</v>
      </c>
      <c r="E44" s="100"/>
    </row>
    <row r="45" spans="1:5" ht="5.0999999999999996" customHeight="1" x14ac:dyDescent="0.2">
      <c r="A45" s="158"/>
      <c r="B45" s="159"/>
      <c r="C45" s="160"/>
      <c r="D45" s="161"/>
      <c r="E45" s="100"/>
    </row>
    <row r="46" spans="1:5" ht="5.0999999999999996" customHeight="1" x14ac:dyDescent="0.2">
      <c r="A46" s="93"/>
      <c r="B46" s="102"/>
      <c r="C46" s="98"/>
      <c r="D46" s="99"/>
      <c r="E46" s="100"/>
    </row>
    <row r="47" spans="1:5" ht="12" customHeight="1" x14ac:dyDescent="0.2">
      <c r="A47" s="194" t="s">
        <v>154</v>
      </c>
      <c r="B47" s="195"/>
      <c r="C47" s="195"/>
    </row>
    <row r="48" spans="1:5" ht="12" customHeight="1" x14ac:dyDescent="0.2">
      <c r="A48" s="194" t="s">
        <v>155</v>
      </c>
      <c r="B48" s="195"/>
      <c r="C48" s="195"/>
    </row>
    <row r="49" spans="1:5" ht="12" customHeight="1" x14ac:dyDescent="0.2">
      <c r="A49" s="68" t="s">
        <v>159</v>
      </c>
      <c r="B49" s="89"/>
      <c r="C49" s="105"/>
      <c r="D49" s="89"/>
      <c r="E49" s="91"/>
    </row>
    <row r="50" spans="1:5" ht="4.5" customHeight="1" x14ac:dyDescent="0.2">
      <c r="A50" s="91"/>
      <c r="B50" s="89"/>
      <c r="C50" s="89"/>
      <c r="D50" s="89"/>
      <c r="E50" s="91"/>
    </row>
    <row r="51" spans="1:5" ht="20.100000000000001" customHeight="1" x14ac:dyDescent="0.2">
      <c r="A51" s="92"/>
      <c r="B51" s="153"/>
      <c r="C51" s="153"/>
      <c r="D51" s="153"/>
    </row>
    <row r="52" spans="1:5" x14ac:dyDescent="0.2">
      <c r="A52" s="92"/>
      <c r="B52" s="153"/>
      <c r="C52" s="153"/>
      <c r="D52" s="153"/>
    </row>
    <row r="53" spans="1:5" ht="20.100000000000001" customHeight="1" x14ac:dyDescent="0.2">
      <c r="A53" s="92"/>
      <c r="B53" s="153"/>
      <c r="C53" s="153"/>
      <c r="D53" s="153"/>
    </row>
    <row r="54" spans="1:5" ht="20.100000000000001" customHeight="1" x14ac:dyDescent="0.2">
      <c r="A54" s="92"/>
      <c r="B54" s="153"/>
      <c r="C54" s="153"/>
      <c r="D54" s="153"/>
    </row>
    <row r="55" spans="1:5" x14ac:dyDescent="0.2">
      <c r="A55" s="92"/>
      <c r="B55" s="153"/>
      <c r="C55" s="153"/>
      <c r="D55" s="153"/>
    </row>
    <row r="56" spans="1:5" ht="20.100000000000001" customHeight="1" x14ac:dyDescent="0.2">
      <c r="A56" s="92"/>
      <c r="B56" s="153"/>
      <c r="C56" s="153"/>
      <c r="D56" s="153"/>
    </row>
    <row r="57" spans="1:5" ht="26.25" customHeight="1" x14ac:dyDescent="0.2">
      <c r="A57" s="92"/>
      <c r="B57" s="153"/>
      <c r="C57" s="153"/>
      <c r="D57" s="153"/>
    </row>
    <row r="58" spans="1:5" ht="20.100000000000001" customHeight="1" x14ac:dyDescent="0.2">
      <c r="A58" s="92"/>
      <c r="B58" s="153"/>
      <c r="C58" s="153"/>
      <c r="D58" s="153"/>
    </row>
    <row r="59" spans="1:5" x14ac:dyDescent="0.2">
      <c r="A59" s="92"/>
      <c r="B59" s="153"/>
      <c r="C59" s="153"/>
      <c r="D59" s="153"/>
    </row>
    <row r="60" spans="1:5" ht="18" customHeight="1" x14ac:dyDescent="0.2">
      <c r="A60" s="92"/>
      <c r="B60" s="153"/>
      <c r="C60" s="153"/>
      <c r="D60" s="153"/>
    </row>
    <row r="61" spans="1:5" x14ac:dyDescent="0.2">
      <c r="A61" s="92"/>
      <c r="B61" s="153"/>
      <c r="C61" s="153"/>
      <c r="D61" s="153"/>
    </row>
    <row r="62" spans="1:5" x14ac:dyDescent="0.2">
      <c r="A62" s="92"/>
      <c r="B62" s="153"/>
      <c r="C62" s="153"/>
      <c r="D62" s="153"/>
    </row>
    <row r="63" spans="1:5" ht="18" customHeight="1" x14ac:dyDescent="0.2">
      <c r="A63" s="92"/>
      <c r="B63" s="153"/>
      <c r="C63" s="153"/>
      <c r="D63" s="153"/>
    </row>
    <row r="64" spans="1:5" x14ac:dyDescent="0.2">
      <c r="A64" s="92"/>
      <c r="B64" s="153"/>
      <c r="C64" s="153"/>
      <c r="D64" s="153"/>
    </row>
    <row r="65" spans="1:4" x14ac:dyDescent="0.2">
      <c r="A65" s="92"/>
      <c r="B65" s="153"/>
      <c r="C65" s="153"/>
      <c r="D65" s="153"/>
    </row>
    <row r="66" spans="1:4" x14ac:dyDescent="0.2">
      <c r="A66" s="92"/>
      <c r="B66" s="153"/>
      <c r="C66" s="153"/>
      <c r="D66" s="153"/>
    </row>
    <row r="67" spans="1:4" x14ac:dyDescent="0.2">
      <c r="A67" s="92"/>
      <c r="B67" s="153"/>
      <c r="C67" s="153"/>
      <c r="D67" s="153"/>
    </row>
    <row r="68" spans="1:4" x14ac:dyDescent="0.2">
      <c r="A68" s="92"/>
      <c r="B68" s="153"/>
      <c r="C68" s="153"/>
      <c r="D68" s="153"/>
    </row>
    <row r="69" spans="1:4" ht="18" customHeight="1" x14ac:dyDescent="0.2">
      <c r="A69" s="92"/>
      <c r="B69" s="153"/>
      <c r="C69" s="153"/>
      <c r="D69" s="153"/>
    </row>
    <row r="70" spans="1:4" x14ac:dyDescent="0.2">
      <c r="A70" s="92"/>
      <c r="B70" s="153"/>
      <c r="C70" s="153"/>
      <c r="D70" s="153"/>
    </row>
    <row r="71" spans="1:4" x14ac:dyDescent="0.2">
      <c r="A71" s="92"/>
      <c r="B71" s="153"/>
      <c r="C71" s="153"/>
      <c r="D71" s="153"/>
    </row>
    <row r="72" spans="1:4" ht="18" customHeight="1" x14ac:dyDescent="0.2">
      <c r="A72" s="92"/>
      <c r="B72" s="153"/>
      <c r="C72" s="153"/>
      <c r="D72" s="153"/>
    </row>
    <row r="73" spans="1:4" x14ac:dyDescent="0.2">
      <c r="A73" s="92"/>
      <c r="B73" s="153"/>
      <c r="C73" s="153"/>
      <c r="D73" s="153"/>
    </row>
    <row r="74" spans="1:4" x14ac:dyDescent="0.2">
      <c r="A74" s="92"/>
      <c r="B74" s="153"/>
      <c r="C74" s="153"/>
      <c r="D74" s="153"/>
    </row>
    <row r="75" spans="1:4" ht="18" customHeight="1" x14ac:dyDescent="0.2">
      <c r="A75" s="92"/>
      <c r="B75" s="153"/>
      <c r="C75" s="153"/>
      <c r="D75" s="153"/>
    </row>
    <row r="76" spans="1:4" x14ac:dyDescent="0.2">
      <c r="A76" s="92"/>
      <c r="B76" s="153"/>
      <c r="C76" s="153"/>
      <c r="D76" s="153"/>
    </row>
    <row r="77" spans="1:4" x14ac:dyDescent="0.2">
      <c r="A77" s="92"/>
      <c r="B77" s="153"/>
      <c r="C77" s="153"/>
      <c r="D77" s="153"/>
    </row>
    <row r="78" spans="1:4" x14ac:dyDescent="0.2">
      <c r="A78" s="92"/>
      <c r="B78" s="153"/>
      <c r="C78" s="153"/>
      <c r="D78" s="153"/>
    </row>
    <row r="79" spans="1:4" ht="18" customHeight="1" x14ac:dyDescent="0.2">
      <c r="A79" s="92"/>
      <c r="B79" s="153"/>
      <c r="C79" s="153"/>
      <c r="D79" s="153"/>
    </row>
    <row r="80" spans="1:4" ht="12.75" customHeight="1" x14ac:dyDescent="0.2">
      <c r="A80" s="92"/>
      <c r="B80" s="153"/>
      <c r="C80" s="153"/>
      <c r="D80" s="153"/>
    </row>
    <row r="81" spans="1:4" x14ac:dyDescent="0.2">
      <c r="A81" s="92"/>
      <c r="B81" s="153"/>
      <c r="C81" s="153"/>
      <c r="D81" s="153"/>
    </row>
    <row r="82" spans="1:4" x14ac:dyDescent="0.2">
      <c r="A82" s="92"/>
      <c r="B82" s="153"/>
      <c r="C82" s="153"/>
      <c r="D82" s="153"/>
    </row>
    <row r="83" spans="1:4" ht="18" customHeight="1" x14ac:dyDescent="0.2">
      <c r="A83" s="92"/>
      <c r="B83" s="153"/>
      <c r="C83" s="153"/>
      <c r="D83" s="153"/>
    </row>
    <row r="84" spans="1:4" x14ac:dyDescent="0.2">
      <c r="A84" s="92"/>
      <c r="B84" s="153"/>
      <c r="C84" s="153"/>
      <c r="D84" s="153"/>
    </row>
    <row r="85" spans="1:4" x14ac:dyDescent="0.2">
      <c r="A85" s="92"/>
      <c r="B85" s="153"/>
      <c r="C85" s="153"/>
      <c r="D85" s="153"/>
    </row>
    <row r="86" spans="1:4" x14ac:dyDescent="0.2">
      <c r="A86" s="92"/>
      <c r="B86" s="153"/>
      <c r="C86" s="153"/>
      <c r="D86" s="153"/>
    </row>
    <row r="87" spans="1:4" x14ac:dyDescent="0.2">
      <c r="A87" s="92"/>
      <c r="B87" s="153"/>
      <c r="C87" s="153"/>
      <c r="D87" s="153"/>
    </row>
    <row r="88" spans="1:4" x14ac:dyDescent="0.2">
      <c r="A88" s="92"/>
      <c r="B88" s="153"/>
      <c r="C88" s="153"/>
      <c r="D88" s="153"/>
    </row>
    <row r="89" spans="1:4" ht="18" customHeight="1" x14ac:dyDescent="0.2">
      <c r="A89" s="92"/>
      <c r="B89" s="153"/>
      <c r="C89" s="153"/>
      <c r="D89" s="153"/>
    </row>
    <row r="90" spans="1:4" x14ac:dyDescent="0.2">
      <c r="A90" s="92"/>
      <c r="B90" s="153"/>
      <c r="C90" s="153"/>
      <c r="D90" s="153"/>
    </row>
    <row r="91" spans="1:4" x14ac:dyDescent="0.2">
      <c r="A91" s="92"/>
      <c r="B91" s="153"/>
      <c r="C91" s="153"/>
      <c r="D91" s="153"/>
    </row>
    <row r="92" spans="1:4" x14ac:dyDescent="0.2">
      <c r="A92" s="92"/>
      <c r="B92" s="153"/>
      <c r="C92" s="153"/>
      <c r="D92" s="153"/>
    </row>
    <row r="93" spans="1:4" x14ac:dyDescent="0.2">
      <c r="A93" s="92"/>
      <c r="B93" s="153"/>
      <c r="C93" s="153"/>
      <c r="D93" s="153"/>
    </row>
    <row r="94" spans="1:4" x14ac:dyDescent="0.2">
      <c r="A94" s="92"/>
      <c r="B94" s="153"/>
      <c r="C94" s="153"/>
      <c r="D94" s="153"/>
    </row>
    <row r="95" spans="1:4" ht="18" customHeight="1" x14ac:dyDescent="0.2">
      <c r="A95" s="92"/>
      <c r="B95" s="153"/>
      <c r="C95" s="153"/>
      <c r="D95" s="153"/>
    </row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N95"/>
  <sheetViews>
    <sheetView showGridLines="0" zoomScaleNormal="100" zoomScaleSheetLayoutView="100" workbookViewId="0">
      <selection activeCell="O15" sqref="O15"/>
    </sheetView>
  </sheetViews>
  <sheetFormatPr baseColWidth="10" defaultColWidth="11" defaultRowHeight="14.25" x14ac:dyDescent="0.2"/>
  <cols>
    <col min="1" max="1" width="33" style="103" customWidth="1"/>
    <col min="2" max="2" width="20.5703125" style="103" customWidth="1"/>
    <col min="3" max="3" width="20.5703125" style="117" customWidth="1"/>
    <col min="4" max="4" width="20.5703125" style="103" customWidth="1"/>
    <col min="5" max="9" width="9.85546875" style="103" customWidth="1"/>
    <col min="10" max="10" width="16.5703125" style="103" bestFit="1" customWidth="1"/>
    <col min="11" max="13" width="11" style="103"/>
    <col min="14" max="14" width="15.85546875" style="103" bestFit="1" customWidth="1"/>
    <col min="15" max="255" width="11" style="103"/>
    <col min="256" max="256" width="36.42578125" style="103" customWidth="1"/>
    <col min="257" max="257" width="14.5703125" style="103" customWidth="1"/>
    <col min="258" max="258" width="0" style="103" hidden="1" customWidth="1"/>
    <col min="259" max="260" width="14.5703125" style="103" customWidth="1"/>
    <col min="261" max="511" width="11" style="103"/>
    <col min="512" max="512" width="36.42578125" style="103" customWidth="1"/>
    <col min="513" max="513" width="14.5703125" style="103" customWidth="1"/>
    <col min="514" max="514" width="0" style="103" hidden="1" customWidth="1"/>
    <col min="515" max="516" width="14.5703125" style="103" customWidth="1"/>
    <col min="517" max="767" width="11" style="103"/>
    <col min="768" max="768" width="36.42578125" style="103" customWidth="1"/>
    <col min="769" max="769" width="14.5703125" style="103" customWidth="1"/>
    <col min="770" max="770" width="0" style="103" hidden="1" customWidth="1"/>
    <col min="771" max="772" width="14.5703125" style="103" customWidth="1"/>
    <col min="773" max="1023" width="11" style="103"/>
    <col min="1024" max="1024" width="36.42578125" style="103" customWidth="1"/>
    <col min="1025" max="1025" width="14.5703125" style="103" customWidth="1"/>
    <col min="1026" max="1026" width="0" style="103" hidden="1" customWidth="1"/>
    <col min="1027" max="1028" width="14.5703125" style="103" customWidth="1"/>
    <col min="1029" max="1279" width="11" style="103"/>
    <col min="1280" max="1280" width="36.42578125" style="103" customWidth="1"/>
    <col min="1281" max="1281" width="14.5703125" style="103" customWidth="1"/>
    <col min="1282" max="1282" width="0" style="103" hidden="1" customWidth="1"/>
    <col min="1283" max="1284" width="14.5703125" style="103" customWidth="1"/>
    <col min="1285" max="1535" width="11" style="103"/>
    <col min="1536" max="1536" width="36.42578125" style="103" customWidth="1"/>
    <col min="1537" max="1537" width="14.5703125" style="103" customWidth="1"/>
    <col min="1538" max="1538" width="0" style="103" hidden="1" customWidth="1"/>
    <col min="1539" max="1540" width="14.5703125" style="103" customWidth="1"/>
    <col min="1541" max="1791" width="11" style="103"/>
    <col min="1792" max="1792" width="36.42578125" style="103" customWidth="1"/>
    <col min="1793" max="1793" width="14.5703125" style="103" customWidth="1"/>
    <col min="1794" max="1794" width="0" style="103" hidden="1" customWidth="1"/>
    <col min="1795" max="1796" width="14.5703125" style="103" customWidth="1"/>
    <col min="1797" max="2047" width="11" style="103"/>
    <col min="2048" max="2048" width="36.42578125" style="103" customWidth="1"/>
    <col min="2049" max="2049" width="14.5703125" style="103" customWidth="1"/>
    <col min="2050" max="2050" width="0" style="103" hidden="1" customWidth="1"/>
    <col min="2051" max="2052" width="14.5703125" style="103" customWidth="1"/>
    <col min="2053" max="2303" width="11" style="103"/>
    <col min="2304" max="2304" width="36.42578125" style="103" customWidth="1"/>
    <col min="2305" max="2305" width="14.5703125" style="103" customWidth="1"/>
    <col min="2306" max="2306" width="0" style="103" hidden="1" customWidth="1"/>
    <col min="2307" max="2308" width="14.5703125" style="103" customWidth="1"/>
    <col min="2309" max="2559" width="11" style="103"/>
    <col min="2560" max="2560" width="36.42578125" style="103" customWidth="1"/>
    <col min="2561" max="2561" width="14.5703125" style="103" customWidth="1"/>
    <col min="2562" max="2562" width="0" style="103" hidden="1" customWidth="1"/>
    <col min="2563" max="2564" width="14.5703125" style="103" customWidth="1"/>
    <col min="2565" max="2815" width="11" style="103"/>
    <col min="2816" max="2816" width="36.42578125" style="103" customWidth="1"/>
    <col min="2817" max="2817" width="14.5703125" style="103" customWidth="1"/>
    <col min="2818" max="2818" width="0" style="103" hidden="1" customWidth="1"/>
    <col min="2819" max="2820" width="14.5703125" style="103" customWidth="1"/>
    <col min="2821" max="3071" width="11" style="103"/>
    <col min="3072" max="3072" width="36.42578125" style="103" customWidth="1"/>
    <col min="3073" max="3073" width="14.5703125" style="103" customWidth="1"/>
    <col min="3074" max="3074" width="0" style="103" hidden="1" customWidth="1"/>
    <col min="3075" max="3076" width="14.5703125" style="103" customWidth="1"/>
    <col min="3077" max="3327" width="11" style="103"/>
    <col min="3328" max="3328" width="36.42578125" style="103" customWidth="1"/>
    <col min="3329" max="3329" width="14.5703125" style="103" customWidth="1"/>
    <col min="3330" max="3330" width="0" style="103" hidden="1" customWidth="1"/>
    <col min="3331" max="3332" width="14.5703125" style="103" customWidth="1"/>
    <col min="3333" max="3583" width="11" style="103"/>
    <col min="3584" max="3584" width="36.42578125" style="103" customWidth="1"/>
    <col min="3585" max="3585" width="14.5703125" style="103" customWidth="1"/>
    <col min="3586" max="3586" width="0" style="103" hidden="1" customWidth="1"/>
    <col min="3587" max="3588" width="14.5703125" style="103" customWidth="1"/>
    <col min="3589" max="3839" width="11" style="103"/>
    <col min="3840" max="3840" width="36.42578125" style="103" customWidth="1"/>
    <col min="3841" max="3841" width="14.5703125" style="103" customWidth="1"/>
    <col min="3842" max="3842" width="0" style="103" hidden="1" customWidth="1"/>
    <col min="3843" max="3844" width="14.5703125" style="103" customWidth="1"/>
    <col min="3845" max="4095" width="11" style="103"/>
    <col min="4096" max="4096" width="36.42578125" style="103" customWidth="1"/>
    <col min="4097" max="4097" width="14.5703125" style="103" customWidth="1"/>
    <col min="4098" max="4098" width="0" style="103" hidden="1" customWidth="1"/>
    <col min="4099" max="4100" width="14.5703125" style="103" customWidth="1"/>
    <col min="4101" max="4351" width="11" style="103"/>
    <col min="4352" max="4352" width="36.42578125" style="103" customWidth="1"/>
    <col min="4353" max="4353" width="14.5703125" style="103" customWidth="1"/>
    <col min="4354" max="4354" width="0" style="103" hidden="1" customWidth="1"/>
    <col min="4355" max="4356" width="14.5703125" style="103" customWidth="1"/>
    <col min="4357" max="4607" width="11" style="103"/>
    <col min="4608" max="4608" width="36.42578125" style="103" customWidth="1"/>
    <col min="4609" max="4609" width="14.5703125" style="103" customWidth="1"/>
    <col min="4610" max="4610" width="0" style="103" hidden="1" customWidth="1"/>
    <col min="4611" max="4612" width="14.5703125" style="103" customWidth="1"/>
    <col min="4613" max="4863" width="11" style="103"/>
    <col min="4864" max="4864" width="36.42578125" style="103" customWidth="1"/>
    <col min="4865" max="4865" width="14.5703125" style="103" customWidth="1"/>
    <col min="4866" max="4866" width="0" style="103" hidden="1" customWidth="1"/>
    <col min="4867" max="4868" width="14.5703125" style="103" customWidth="1"/>
    <col min="4869" max="5119" width="11" style="103"/>
    <col min="5120" max="5120" width="36.42578125" style="103" customWidth="1"/>
    <col min="5121" max="5121" width="14.5703125" style="103" customWidth="1"/>
    <col min="5122" max="5122" width="0" style="103" hidden="1" customWidth="1"/>
    <col min="5123" max="5124" width="14.5703125" style="103" customWidth="1"/>
    <col min="5125" max="5375" width="11" style="103"/>
    <col min="5376" max="5376" width="36.42578125" style="103" customWidth="1"/>
    <col min="5377" max="5377" width="14.5703125" style="103" customWidth="1"/>
    <col min="5378" max="5378" width="0" style="103" hidden="1" customWidth="1"/>
    <col min="5379" max="5380" width="14.5703125" style="103" customWidth="1"/>
    <col min="5381" max="5631" width="11" style="103"/>
    <col min="5632" max="5632" width="36.42578125" style="103" customWidth="1"/>
    <col min="5633" max="5633" width="14.5703125" style="103" customWidth="1"/>
    <col min="5634" max="5634" width="0" style="103" hidden="1" customWidth="1"/>
    <col min="5635" max="5636" width="14.5703125" style="103" customWidth="1"/>
    <col min="5637" max="5887" width="11" style="103"/>
    <col min="5888" max="5888" width="36.42578125" style="103" customWidth="1"/>
    <col min="5889" max="5889" width="14.5703125" style="103" customWidth="1"/>
    <col min="5890" max="5890" width="0" style="103" hidden="1" customWidth="1"/>
    <col min="5891" max="5892" width="14.5703125" style="103" customWidth="1"/>
    <col min="5893" max="6143" width="11" style="103"/>
    <col min="6144" max="6144" width="36.42578125" style="103" customWidth="1"/>
    <col min="6145" max="6145" width="14.5703125" style="103" customWidth="1"/>
    <col min="6146" max="6146" width="0" style="103" hidden="1" customWidth="1"/>
    <col min="6147" max="6148" width="14.5703125" style="103" customWidth="1"/>
    <col min="6149" max="6399" width="11" style="103"/>
    <col min="6400" max="6400" width="36.42578125" style="103" customWidth="1"/>
    <col min="6401" max="6401" width="14.5703125" style="103" customWidth="1"/>
    <col min="6402" max="6402" width="0" style="103" hidden="1" customWidth="1"/>
    <col min="6403" max="6404" width="14.5703125" style="103" customWidth="1"/>
    <col min="6405" max="6655" width="11" style="103"/>
    <col min="6656" max="6656" width="36.42578125" style="103" customWidth="1"/>
    <col min="6657" max="6657" width="14.5703125" style="103" customWidth="1"/>
    <col min="6658" max="6658" width="0" style="103" hidden="1" customWidth="1"/>
    <col min="6659" max="6660" width="14.5703125" style="103" customWidth="1"/>
    <col min="6661" max="6911" width="11" style="103"/>
    <col min="6912" max="6912" width="36.42578125" style="103" customWidth="1"/>
    <col min="6913" max="6913" width="14.5703125" style="103" customWidth="1"/>
    <col min="6914" max="6914" width="0" style="103" hidden="1" customWidth="1"/>
    <col min="6915" max="6916" width="14.5703125" style="103" customWidth="1"/>
    <col min="6917" max="7167" width="11" style="103"/>
    <col min="7168" max="7168" width="36.42578125" style="103" customWidth="1"/>
    <col min="7169" max="7169" width="14.5703125" style="103" customWidth="1"/>
    <col min="7170" max="7170" width="0" style="103" hidden="1" customWidth="1"/>
    <col min="7171" max="7172" width="14.5703125" style="103" customWidth="1"/>
    <col min="7173" max="7423" width="11" style="103"/>
    <col min="7424" max="7424" width="36.42578125" style="103" customWidth="1"/>
    <col min="7425" max="7425" width="14.5703125" style="103" customWidth="1"/>
    <col min="7426" max="7426" width="0" style="103" hidden="1" customWidth="1"/>
    <col min="7427" max="7428" width="14.5703125" style="103" customWidth="1"/>
    <col min="7429" max="7679" width="11" style="103"/>
    <col min="7680" max="7680" width="36.42578125" style="103" customWidth="1"/>
    <col min="7681" max="7681" width="14.5703125" style="103" customWidth="1"/>
    <col min="7682" max="7682" width="0" style="103" hidden="1" customWidth="1"/>
    <col min="7683" max="7684" width="14.5703125" style="103" customWidth="1"/>
    <col min="7685" max="7935" width="11" style="103"/>
    <col min="7936" max="7936" width="36.42578125" style="103" customWidth="1"/>
    <col min="7937" max="7937" width="14.5703125" style="103" customWidth="1"/>
    <col min="7938" max="7938" width="0" style="103" hidden="1" customWidth="1"/>
    <col min="7939" max="7940" width="14.5703125" style="103" customWidth="1"/>
    <col min="7941" max="8191" width="11" style="103"/>
    <col min="8192" max="8192" width="36.42578125" style="103" customWidth="1"/>
    <col min="8193" max="8193" width="14.5703125" style="103" customWidth="1"/>
    <col min="8194" max="8194" width="0" style="103" hidden="1" customWidth="1"/>
    <col min="8195" max="8196" width="14.5703125" style="103" customWidth="1"/>
    <col min="8197" max="8447" width="11" style="103"/>
    <col min="8448" max="8448" width="36.42578125" style="103" customWidth="1"/>
    <col min="8449" max="8449" width="14.5703125" style="103" customWidth="1"/>
    <col min="8450" max="8450" width="0" style="103" hidden="1" customWidth="1"/>
    <col min="8451" max="8452" width="14.5703125" style="103" customWidth="1"/>
    <col min="8453" max="8703" width="11" style="103"/>
    <col min="8704" max="8704" width="36.42578125" style="103" customWidth="1"/>
    <col min="8705" max="8705" width="14.5703125" style="103" customWidth="1"/>
    <col min="8706" max="8706" width="0" style="103" hidden="1" customWidth="1"/>
    <col min="8707" max="8708" width="14.5703125" style="103" customWidth="1"/>
    <col min="8709" max="8959" width="11" style="103"/>
    <col min="8960" max="8960" width="36.42578125" style="103" customWidth="1"/>
    <col min="8961" max="8961" width="14.5703125" style="103" customWidth="1"/>
    <col min="8962" max="8962" width="0" style="103" hidden="1" customWidth="1"/>
    <col min="8963" max="8964" width="14.5703125" style="103" customWidth="1"/>
    <col min="8965" max="9215" width="11" style="103"/>
    <col min="9216" max="9216" width="36.42578125" style="103" customWidth="1"/>
    <col min="9217" max="9217" width="14.5703125" style="103" customWidth="1"/>
    <col min="9218" max="9218" width="0" style="103" hidden="1" customWidth="1"/>
    <col min="9219" max="9220" width="14.5703125" style="103" customWidth="1"/>
    <col min="9221" max="9471" width="11" style="103"/>
    <col min="9472" max="9472" width="36.42578125" style="103" customWidth="1"/>
    <col min="9473" max="9473" width="14.5703125" style="103" customWidth="1"/>
    <col min="9474" max="9474" width="0" style="103" hidden="1" customWidth="1"/>
    <col min="9475" max="9476" width="14.5703125" style="103" customWidth="1"/>
    <col min="9477" max="9727" width="11" style="103"/>
    <col min="9728" max="9728" width="36.42578125" style="103" customWidth="1"/>
    <col min="9729" max="9729" width="14.5703125" style="103" customWidth="1"/>
    <col min="9730" max="9730" width="0" style="103" hidden="1" customWidth="1"/>
    <col min="9731" max="9732" width="14.5703125" style="103" customWidth="1"/>
    <col min="9733" max="9983" width="11" style="103"/>
    <col min="9984" max="9984" width="36.42578125" style="103" customWidth="1"/>
    <col min="9985" max="9985" width="14.5703125" style="103" customWidth="1"/>
    <col min="9986" max="9986" width="0" style="103" hidden="1" customWidth="1"/>
    <col min="9987" max="9988" width="14.5703125" style="103" customWidth="1"/>
    <col min="9989" max="10239" width="11" style="103"/>
    <col min="10240" max="10240" width="36.42578125" style="103" customWidth="1"/>
    <col min="10241" max="10241" width="14.5703125" style="103" customWidth="1"/>
    <col min="10242" max="10242" width="0" style="103" hidden="1" customWidth="1"/>
    <col min="10243" max="10244" width="14.5703125" style="103" customWidth="1"/>
    <col min="10245" max="10495" width="11" style="103"/>
    <col min="10496" max="10496" width="36.42578125" style="103" customWidth="1"/>
    <col min="10497" max="10497" width="14.5703125" style="103" customWidth="1"/>
    <col min="10498" max="10498" width="0" style="103" hidden="1" customWidth="1"/>
    <col min="10499" max="10500" width="14.5703125" style="103" customWidth="1"/>
    <col min="10501" max="10751" width="11" style="103"/>
    <col min="10752" max="10752" width="36.42578125" style="103" customWidth="1"/>
    <col min="10753" max="10753" width="14.5703125" style="103" customWidth="1"/>
    <col min="10754" max="10754" width="0" style="103" hidden="1" customWidth="1"/>
    <col min="10755" max="10756" width="14.5703125" style="103" customWidth="1"/>
    <col min="10757" max="11007" width="11" style="103"/>
    <col min="11008" max="11008" width="36.42578125" style="103" customWidth="1"/>
    <col min="11009" max="11009" width="14.5703125" style="103" customWidth="1"/>
    <col min="11010" max="11010" width="0" style="103" hidden="1" customWidth="1"/>
    <col min="11011" max="11012" width="14.5703125" style="103" customWidth="1"/>
    <col min="11013" max="11263" width="11" style="103"/>
    <col min="11264" max="11264" width="36.42578125" style="103" customWidth="1"/>
    <col min="11265" max="11265" width="14.5703125" style="103" customWidth="1"/>
    <col min="11266" max="11266" width="0" style="103" hidden="1" customWidth="1"/>
    <col min="11267" max="11268" width="14.5703125" style="103" customWidth="1"/>
    <col min="11269" max="11519" width="11" style="103"/>
    <col min="11520" max="11520" width="36.42578125" style="103" customWidth="1"/>
    <col min="11521" max="11521" width="14.5703125" style="103" customWidth="1"/>
    <col min="11522" max="11522" width="0" style="103" hidden="1" customWidth="1"/>
    <col min="11523" max="11524" width="14.5703125" style="103" customWidth="1"/>
    <col min="11525" max="11775" width="11" style="103"/>
    <col min="11776" max="11776" width="36.42578125" style="103" customWidth="1"/>
    <col min="11777" max="11777" width="14.5703125" style="103" customWidth="1"/>
    <col min="11778" max="11778" width="0" style="103" hidden="1" customWidth="1"/>
    <col min="11779" max="11780" width="14.5703125" style="103" customWidth="1"/>
    <col min="11781" max="12031" width="11" style="103"/>
    <col min="12032" max="12032" width="36.42578125" style="103" customWidth="1"/>
    <col min="12033" max="12033" width="14.5703125" style="103" customWidth="1"/>
    <col min="12034" max="12034" width="0" style="103" hidden="1" customWidth="1"/>
    <col min="12035" max="12036" width="14.5703125" style="103" customWidth="1"/>
    <col min="12037" max="12287" width="11" style="103"/>
    <col min="12288" max="12288" width="36.42578125" style="103" customWidth="1"/>
    <col min="12289" max="12289" width="14.5703125" style="103" customWidth="1"/>
    <col min="12290" max="12290" width="0" style="103" hidden="1" customWidth="1"/>
    <col min="12291" max="12292" width="14.5703125" style="103" customWidth="1"/>
    <col min="12293" max="12543" width="11" style="103"/>
    <col min="12544" max="12544" width="36.42578125" style="103" customWidth="1"/>
    <col min="12545" max="12545" width="14.5703125" style="103" customWidth="1"/>
    <col min="12546" max="12546" width="0" style="103" hidden="1" customWidth="1"/>
    <col min="12547" max="12548" width="14.5703125" style="103" customWidth="1"/>
    <col min="12549" max="12799" width="11" style="103"/>
    <col min="12800" max="12800" width="36.42578125" style="103" customWidth="1"/>
    <col min="12801" max="12801" width="14.5703125" style="103" customWidth="1"/>
    <col min="12802" max="12802" width="0" style="103" hidden="1" customWidth="1"/>
    <col min="12803" max="12804" width="14.5703125" style="103" customWidth="1"/>
    <col min="12805" max="13055" width="11" style="103"/>
    <col min="13056" max="13056" width="36.42578125" style="103" customWidth="1"/>
    <col min="13057" max="13057" width="14.5703125" style="103" customWidth="1"/>
    <col min="13058" max="13058" width="0" style="103" hidden="1" customWidth="1"/>
    <col min="13059" max="13060" width="14.5703125" style="103" customWidth="1"/>
    <col min="13061" max="13311" width="11" style="103"/>
    <col min="13312" max="13312" width="36.42578125" style="103" customWidth="1"/>
    <col min="13313" max="13313" width="14.5703125" style="103" customWidth="1"/>
    <col min="13314" max="13314" width="0" style="103" hidden="1" customWidth="1"/>
    <col min="13315" max="13316" width="14.5703125" style="103" customWidth="1"/>
    <col min="13317" max="13567" width="11" style="103"/>
    <col min="13568" max="13568" width="36.42578125" style="103" customWidth="1"/>
    <col min="13569" max="13569" width="14.5703125" style="103" customWidth="1"/>
    <col min="13570" max="13570" width="0" style="103" hidden="1" customWidth="1"/>
    <col min="13571" max="13572" width="14.5703125" style="103" customWidth="1"/>
    <col min="13573" max="13823" width="11" style="103"/>
    <col min="13824" max="13824" width="36.42578125" style="103" customWidth="1"/>
    <col min="13825" max="13825" width="14.5703125" style="103" customWidth="1"/>
    <col min="13826" max="13826" width="0" style="103" hidden="1" customWidth="1"/>
    <col min="13827" max="13828" width="14.5703125" style="103" customWidth="1"/>
    <col min="13829" max="14079" width="11" style="103"/>
    <col min="14080" max="14080" width="36.42578125" style="103" customWidth="1"/>
    <col min="14081" max="14081" width="14.5703125" style="103" customWidth="1"/>
    <col min="14082" max="14082" width="0" style="103" hidden="1" customWidth="1"/>
    <col min="14083" max="14084" width="14.5703125" style="103" customWidth="1"/>
    <col min="14085" max="14335" width="11" style="103"/>
    <col min="14336" max="14336" width="36.42578125" style="103" customWidth="1"/>
    <col min="14337" max="14337" width="14.5703125" style="103" customWidth="1"/>
    <col min="14338" max="14338" width="0" style="103" hidden="1" customWidth="1"/>
    <col min="14339" max="14340" width="14.5703125" style="103" customWidth="1"/>
    <col min="14341" max="14591" width="11" style="103"/>
    <col min="14592" max="14592" width="36.42578125" style="103" customWidth="1"/>
    <col min="14593" max="14593" width="14.5703125" style="103" customWidth="1"/>
    <col min="14594" max="14594" width="0" style="103" hidden="1" customWidth="1"/>
    <col min="14595" max="14596" width="14.5703125" style="103" customWidth="1"/>
    <col min="14597" max="14847" width="11" style="103"/>
    <col min="14848" max="14848" width="36.42578125" style="103" customWidth="1"/>
    <col min="14849" max="14849" width="14.5703125" style="103" customWidth="1"/>
    <col min="14850" max="14850" width="0" style="103" hidden="1" customWidth="1"/>
    <col min="14851" max="14852" width="14.5703125" style="103" customWidth="1"/>
    <col min="14853" max="15103" width="11" style="103"/>
    <col min="15104" max="15104" width="36.42578125" style="103" customWidth="1"/>
    <col min="15105" max="15105" width="14.5703125" style="103" customWidth="1"/>
    <col min="15106" max="15106" width="0" style="103" hidden="1" customWidth="1"/>
    <col min="15107" max="15108" width="14.5703125" style="103" customWidth="1"/>
    <col min="15109" max="15359" width="11" style="103"/>
    <col min="15360" max="15360" width="36.42578125" style="103" customWidth="1"/>
    <col min="15361" max="15361" width="14.5703125" style="103" customWidth="1"/>
    <col min="15362" max="15362" width="0" style="103" hidden="1" customWidth="1"/>
    <col min="15363" max="15364" width="14.5703125" style="103" customWidth="1"/>
    <col min="15365" max="15615" width="11" style="103"/>
    <col min="15616" max="15616" width="36.42578125" style="103" customWidth="1"/>
    <col min="15617" max="15617" width="14.5703125" style="103" customWidth="1"/>
    <col min="15618" max="15618" width="0" style="103" hidden="1" customWidth="1"/>
    <col min="15619" max="15620" width="14.5703125" style="103" customWidth="1"/>
    <col min="15621" max="15871" width="11" style="103"/>
    <col min="15872" max="15872" width="36.42578125" style="103" customWidth="1"/>
    <col min="15873" max="15873" width="14.5703125" style="103" customWidth="1"/>
    <col min="15874" max="15874" width="0" style="103" hidden="1" customWidth="1"/>
    <col min="15875" max="15876" width="14.5703125" style="103" customWidth="1"/>
    <col min="15877" max="16127" width="11" style="103"/>
    <col min="16128" max="16128" width="36.42578125" style="103" customWidth="1"/>
    <col min="16129" max="16129" width="14.5703125" style="103" customWidth="1"/>
    <col min="16130" max="16130" width="0" style="103" hidden="1" customWidth="1"/>
    <col min="16131" max="16132" width="14.5703125" style="103" customWidth="1"/>
    <col min="16133" max="16384" width="11" style="103"/>
  </cols>
  <sheetData>
    <row r="1" spans="1:14" ht="15" customHeight="1" x14ac:dyDescent="0.2">
      <c r="A1" s="172" t="s">
        <v>221</v>
      </c>
      <c r="B1" s="162"/>
      <c r="C1" s="163"/>
      <c r="D1" s="162"/>
    </row>
    <row r="2" spans="1:14" ht="15" customHeight="1" x14ac:dyDescent="0.2">
      <c r="A2" s="164"/>
      <c r="B2" s="162"/>
      <c r="C2" s="165"/>
      <c r="D2" s="162"/>
      <c r="F2" s="189"/>
    </row>
    <row r="3" spans="1:14" ht="15" customHeight="1" x14ac:dyDescent="0.2">
      <c r="A3" s="104"/>
      <c r="B3" s="105"/>
      <c r="C3" s="106"/>
      <c r="D3" s="107" t="s">
        <v>140</v>
      </c>
      <c r="F3" s="189"/>
    </row>
    <row r="4" spans="1:14" ht="5.0999999999999996" customHeight="1" x14ac:dyDescent="0.2">
      <c r="A4" s="105"/>
      <c r="B4" s="105"/>
      <c r="C4" s="106"/>
      <c r="D4" s="105"/>
    </row>
    <row r="5" spans="1:14" ht="5.0999999999999996" customHeight="1" x14ac:dyDescent="0.2">
      <c r="A5" s="119"/>
      <c r="B5" s="119"/>
      <c r="C5" s="166"/>
      <c r="D5" s="119"/>
      <c r="N5" s="103" t="s">
        <v>151</v>
      </c>
    </row>
    <row r="6" spans="1:14" s="108" customFormat="1" ht="15" customHeight="1" x14ac:dyDescent="0.2">
      <c r="A6" s="209"/>
      <c r="B6" s="209"/>
      <c r="C6" s="252" t="s">
        <v>146</v>
      </c>
      <c r="D6" s="252"/>
    </row>
    <row r="7" spans="1:14" s="108" customFormat="1" ht="3.2" customHeight="1" x14ac:dyDescent="0.2">
      <c r="A7" s="209"/>
      <c r="B7" s="209"/>
      <c r="C7" s="210"/>
      <c r="D7" s="210"/>
      <c r="E7" s="173"/>
    </row>
    <row r="8" spans="1:14" ht="20.100000000000001" customHeight="1" x14ac:dyDescent="0.2">
      <c r="A8" s="209"/>
      <c r="B8" s="211"/>
      <c r="C8" s="212" t="s">
        <v>141</v>
      </c>
      <c r="D8" s="212" t="s">
        <v>141</v>
      </c>
    </row>
    <row r="9" spans="1:14" ht="15" customHeight="1" x14ac:dyDescent="0.2">
      <c r="A9" s="209"/>
      <c r="B9" s="211"/>
      <c r="C9" s="211" t="s">
        <v>142</v>
      </c>
      <c r="D9" s="211" t="s">
        <v>142</v>
      </c>
    </row>
    <row r="10" spans="1:14" ht="15" customHeight="1" x14ac:dyDescent="0.2">
      <c r="A10" s="199" t="s">
        <v>121</v>
      </c>
      <c r="B10" s="211" t="s">
        <v>103</v>
      </c>
      <c r="C10" s="211" t="s">
        <v>143</v>
      </c>
      <c r="D10" s="211" t="s">
        <v>144</v>
      </c>
    </row>
    <row r="11" spans="1:14" ht="5.0999999999999996" customHeight="1" x14ac:dyDescent="0.2">
      <c r="A11" s="167"/>
      <c r="B11" s="168"/>
      <c r="C11" s="169"/>
      <c r="D11" s="168"/>
    </row>
    <row r="12" spans="1:14" ht="5.0999999999999996" customHeight="1" x14ac:dyDescent="0.2">
      <c r="A12" s="109"/>
      <c r="B12" s="110"/>
      <c r="C12" s="111"/>
      <c r="D12" s="110"/>
    </row>
    <row r="13" spans="1:14" ht="20.100000000000001" customHeight="1" x14ac:dyDescent="0.2">
      <c r="A13" s="93">
        <v>2013</v>
      </c>
      <c r="B13" s="98">
        <v>17921.400000000001</v>
      </c>
      <c r="C13" s="98">
        <v>10801.000000000002</v>
      </c>
      <c r="D13" s="98">
        <v>6011.2999999999984</v>
      </c>
    </row>
    <row r="14" spans="1:14" ht="20.100000000000001" customHeight="1" x14ac:dyDescent="0.2">
      <c r="A14" s="93">
        <v>2014</v>
      </c>
      <c r="B14" s="98">
        <v>18749.399999999998</v>
      </c>
      <c r="C14" s="98">
        <v>11386.199999999999</v>
      </c>
      <c r="D14" s="98">
        <v>6281.3</v>
      </c>
    </row>
    <row r="15" spans="1:14" ht="20.100000000000001" customHeight="1" x14ac:dyDescent="0.2">
      <c r="A15" s="93">
        <v>2015</v>
      </c>
      <c r="B15" s="98">
        <v>19896.400000000001</v>
      </c>
      <c r="C15" s="98">
        <v>12167.100000000002</v>
      </c>
      <c r="D15" s="98">
        <v>6476.9000000000005</v>
      </c>
    </row>
    <row r="16" spans="1:14" ht="20.100000000000001" customHeight="1" x14ac:dyDescent="0.2">
      <c r="A16" s="93">
        <v>2016</v>
      </c>
      <c r="B16" s="98">
        <v>21642.799999999999</v>
      </c>
      <c r="C16" s="98">
        <v>13292.800000000001</v>
      </c>
      <c r="D16" s="98">
        <v>7013.6000000000013</v>
      </c>
    </row>
    <row r="17" spans="1:4" s="112" customFormat="1" ht="20.100000000000001" customHeight="1" x14ac:dyDescent="0.25">
      <c r="A17" s="93">
        <v>2017</v>
      </c>
      <c r="B17" s="98">
        <v>21823.5</v>
      </c>
      <c r="C17" s="98">
        <v>13726.1</v>
      </c>
      <c r="D17" s="98">
        <v>6547.5000000000009</v>
      </c>
    </row>
    <row r="18" spans="1:4" s="112" customFormat="1" ht="20.100000000000001" customHeight="1" x14ac:dyDescent="0.25">
      <c r="A18" s="93">
        <v>2018</v>
      </c>
      <c r="B18" s="98">
        <v>21960.600000000002</v>
      </c>
      <c r="C18" s="98">
        <v>14119.4</v>
      </c>
      <c r="D18" s="98">
        <v>6057.9999999999991</v>
      </c>
    </row>
    <row r="19" spans="1:4" s="112" customFormat="1" ht="20.100000000000001" customHeight="1" x14ac:dyDescent="0.25">
      <c r="A19" s="93">
        <v>2019</v>
      </c>
      <c r="B19" s="98">
        <v>20725.899900000004</v>
      </c>
      <c r="C19" s="98">
        <v>11714.4</v>
      </c>
      <c r="D19" s="98">
        <v>6230</v>
      </c>
    </row>
    <row r="20" spans="1:4" ht="20.100000000000001" customHeight="1" x14ac:dyDescent="0.2">
      <c r="A20" s="93">
        <v>2020</v>
      </c>
      <c r="B20" s="98">
        <v>17690.916071259995</v>
      </c>
      <c r="C20" s="98">
        <v>8362.69</v>
      </c>
      <c r="D20" s="98">
        <v>5894.7699999999995</v>
      </c>
    </row>
    <row r="21" spans="1:4" ht="20.100000000000001" customHeight="1" x14ac:dyDescent="0.2">
      <c r="A21" s="93">
        <v>2021</v>
      </c>
      <c r="B21" s="98">
        <v>94565.072749709972</v>
      </c>
      <c r="C21" s="98">
        <v>42017.259320270001</v>
      </c>
      <c r="D21" s="98">
        <v>23624.564872589999</v>
      </c>
    </row>
    <row r="22" spans="1:4" s="112" customFormat="1" ht="20.100000000000001" customHeight="1" x14ac:dyDescent="0.25">
      <c r="A22" s="93">
        <v>2022</v>
      </c>
      <c r="B22" s="98">
        <v>104095.93508742002</v>
      </c>
      <c r="C22" s="98">
        <v>37451.208766480013</v>
      </c>
      <c r="D22" s="98">
        <v>27614.856297969996</v>
      </c>
    </row>
    <row r="23" spans="1:4" s="112" customFormat="1" ht="20.100000000000001" customHeight="1" x14ac:dyDescent="0.25">
      <c r="A23" s="225">
        <v>2023</v>
      </c>
      <c r="B23" s="232">
        <f>SUM(B24:B39)</f>
        <v>112102.54828342002</v>
      </c>
      <c r="C23" s="232">
        <f>SUM(C24:C39)</f>
        <v>44927.083591679999</v>
      </c>
      <c r="D23" s="232">
        <f>SUM(D24:D39)</f>
        <v>30743.012561790001</v>
      </c>
    </row>
    <row r="24" spans="1:4" ht="20.100000000000001" customHeight="1" x14ac:dyDescent="0.2">
      <c r="A24" s="113" t="s">
        <v>124</v>
      </c>
      <c r="B24" s="184">
        <v>3720.2660585599988</v>
      </c>
      <c r="C24" s="184">
        <v>2277.3909548199999</v>
      </c>
      <c r="D24" s="184">
        <v>894.85357338999995</v>
      </c>
    </row>
    <row r="25" spans="1:4" ht="20.100000000000001" customHeight="1" x14ac:dyDescent="0.2">
      <c r="A25" s="93" t="s">
        <v>125</v>
      </c>
      <c r="B25" s="184">
        <v>2473.322296620001</v>
      </c>
      <c r="C25" s="184">
        <v>928.57188424999981</v>
      </c>
      <c r="D25" s="184">
        <v>416.52065562000001</v>
      </c>
    </row>
    <row r="26" spans="1:4" ht="20.100000000000001" customHeight="1" x14ac:dyDescent="0.2">
      <c r="A26" s="113" t="s">
        <v>126</v>
      </c>
      <c r="B26" s="184">
        <v>66441.218157140014</v>
      </c>
      <c r="C26" s="184">
        <v>19851.732572969995</v>
      </c>
      <c r="D26" s="184">
        <v>17516.63217099</v>
      </c>
    </row>
    <row r="27" spans="1:4" ht="20.100000000000001" customHeight="1" x14ac:dyDescent="0.2">
      <c r="A27" s="93" t="s">
        <v>127</v>
      </c>
      <c r="B27" s="184">
        <v>2046.6604454199999</v>
      </c>
      <c r="C27" s="184">
        <v>1153.6918387600001</v>
      </c>
      <c r="D27" s="184">
        <v>666.69264591000001</v>
      </c>
    </row>
    <row r="28" spans="1:4" ht="20.100000000000001" customHeight="1" x14ac:dyDescent="0.2">
      <c r="A28" s="113" t="s">
        <v>128</v>
      </c>
      <c r="B28" s="184">
        <v>3433.1639405899996</v>
      </c>
      <c r="C28" s="184">
        <v>1396.2420830100002</v>
      </c>
      <c r="D28" s="184">
        <v>676.97215253000002</v>
      </c>
    </row>
    <row r="29" spans="1:4" ht="20.100000000000001" customHeight="1" x14ac:dyDescent="0.2">
      <c r="A29" s="113" t="s">
        <v>129</v>
      </c>
      <c r="B29" s="184">
        <v>4623.5695926699991</v>
      </c>
      <c r="C29" s="184">
        <v>2335.4169636300003</v>
      </c>
      <c r="D29" s="184">
        <v>1843.5963303999999</v>
      </c>
    </row>
    <row r="30" spans="1:4" ht="20.100000000000001" customHeight="1" x14ac:dyDescent="0.2">
      <c r="A30" s="113" t="s">
        <v>130</v>
      </c>
      <c r="B30" s="184">
        <v>3151.6775566800015</v>
      </c>
      <c r="C30" s="184">
        <v>2131.4424499100001</v>
      </c>
      <c r="D30" s="184">
        <v>668.02780096999993</v>
      </c>
    </row>
    <row r="31" spans="1:4" ht="20.100000000000001" customHeight="1" x14ac:dyDescent="0.2">
      <c r="A31" s="113" t="s">
        <v>131</v>
      </c>
      <c r="B31" s="184">
        <v>2784.9165208500008</v>
      </c>
      <c r="C31" s="184">
        <v>1883.2556659000002</v>
      </c>
      <c r="D31" s="184">
        <v>594.12082638000027</v>
      </c>
    </row>
    <row r="32" spans="1:4" ht="20.100000000000001" customHeight="1" x14ac:dyDescent="0.2">
      <c r="A32" s="113" t="s">
        <v>132</v>
      </c>
      <c r="B32" s="184">
        <v>2537.5383054599997</v>
      </c>
      <c r="C32" s="184">
        <v>1425.4113680400001</v>
      </c>
      <c r="D32" s="184">
        <v>559.85039381000001</v>
      </c>
    </row>
    <row r="33" spans="1:5" ht="20.100000000000001" customHeight="1" x14ac:dyDescent="0.2">
      <c r="A33" s="113" t="s">
        <v>133</v>
      </c>
      <c r="B33" s="184">
        <v>3710.0014474099994</v>
      </c>
      <c r="C33" s="184">
        <v>1723.2341781499997</v>
      </c>
      <c r="D33" s="184">
        <v>1734.7148129</v>
      </c>
    </row>
    <row r="34" spans="1:5" ht="20.100000000000001" customHeight="1" x14ac:dyDescent="0.2">
      <c r="A34" s="113" t="s">
        <v>134</v>
      </c>
      <c r="B34" s="184">
        <v>2537.6931137300003</v>
      </c>
      <c r="C34" s="184">
        <v>1367.3706138399998</v>
      </c>
      <c r="D34" s="184">
        <v>677.68828753000003</v>
      </c>
    </row>
    <row r="35" spans="1:5" ht="20.100000000000001" customHeight="1" x14ac:dyDescent="0.2">
      <c r="A35" s="113" t="s">
        <v>135</v>
      </c>
      <c r="B35" s="184">
        <v>4024.055142780001</v>
      </c>
      <c r="C35" s="184">
        <v>1909.9323589100004</v>
      </c>
      <c r="D35" s="184">
        <v>1236.9360894499998</v>
      </c>
    </row>
    <row r="36" spans="1:5" ht="20.100000000000001" customHeight="1" x14ac:dyDescent="0.2">
      <c r="A36" s="113" t="s">
        <v>136</v>
      </c>
      <c r="B36" s="184">
        <v>3836.4246092200001</v>
      </c>
      <c r="C36" s="184">
        <v>2554.9218355199996</v>
      </c>
      <c r="D36" s="184">
        <v>1132.5308892600001</v>
      </c>
    </row>
    <row r="37" spans="1:5" ht="20.100000000000001" customHeight="1" x14ac:dyDescent="0.2">
      <c r="A37" s="113" t="s">
        <v>137</v>
      </c>
      <c r="B37" s="184">
        <v>4345.2627372500001</v>
      </c>
      <c r="C37" s="184">
        <v>2409.8418972300001</v>
      </c>
      <c r="D37" s="184">
        <v>1485.37520948</v>
      </c>
    </row>
    <row r="38" spans="1:5" ht="20.100000000000001" customHeight="1" x14ac:dyDescent="0.2">
      <c r="A38" s="113" t="s">
        <v>138</v>
      </c>
      <c r="B38" s="184">
        <v>1771.1140786099995</v>
      </c>
      <c r="C38" s="184">
        <v>1262.9067587200004</v>
      </c>
      <c r="D38" s="184">
        <v>321.73800598000003</v>
      </c>
    </row>
    <row r="39" spans="1:5" ht="20.100000000000001" customHeight="1" x14ac:dyDescent="0.2">
      <c r="A39" s="113" t="s">
        <v>139</v>
      </c>
      <c r="B39" s="184">
        <v>665.66428042999996</v>
      </c>
      <c r="C39" s="184">
        <v>315.72016801999996</v>
      </c>
      <c r="D39" s="184">
        <v>316.76271718999999</v>
      </c>
      <c r="E39" s="170"/>
    </row>
    <row r="40" spans="1:5" ht="5.0999999999999996" customHeight="1" x14ac:dyDescent="0.2">
      <c r="A40" s="176"/>
      <c r="B40" s="177"/>
      <c r="C40" s="178"/>
      <c r="D40" s="179"/>
      <c r="E40" s="175"/>
    </row>
    <row r="41" spans="1:5" ht="5.0999999999999996" customHeight="1" x14ac:dyDescent="0.2">
      <c r="A41" s="104"/>
      <c r="B41" s="105"/>
      <c r="C41" s="114"/>
      <c r="D41" s="115"/>
      <c r="E41" s="170"/>
    </row>
    <row r="42" spans="1:5" s="194" customFormat="1" ht="12" customHeight="1" x14ac:dyDescent="0.2">
      <c r="A42" s="194" t="s">
        <v>154</v>
      </c>
      <c r="B42" s="195"/>
      <c r="C42" s="195"/>
      <c r="D42" s="195"/>
    </row>
    <row r="43" spans="1:5" s="194" customFormat="1" ht="12" customHeight="1" x14ac:dyDescent="0.2">
      <c r="A43" s="194" t="s">
        <v>155</v>
      </c>
      <c r="B43" s="195"/>
      <c r="C43" s="195"/>
      <c r="D43" s="195"/>
    </row>
    <row r="44" spans="1:5" s="108" customFormat="1" ht="12" customHeight="1" x14ac:dyDescent="0.2">
      <c r="A44" s="68" t="s">
        <v>159</v>
      </c>
      <c r="B44" s="118"/>
      <c r="C44" s="120"/>
      <c r="D44" s="121"/>
    </row>
    <row r="45" spans="1:5" ht="18.75" customHeight="1" x14ac:dyDescent="0.2">
      <c r="A45" s="104"/>
      <c r="B45" s="105"/>
      <c r="C45" s="114"/>
      <c r="D45" s="115"/>
      <c r="E45" s="116"/>
    </row>
    <row r="46" spans="1:5" ht="25.5" customHeight="1" x14ac:dyDescent="0.2">
      <c r="A46" s="104"/>
      <c r="B46" s="105"/>
      <c r="C46" s="114"/>
      <c r="D46" s="115"/>
    </row>
    <row r="47" spans="1:5" ht="12.2" customHeight="1" x14ac:dyDescent="0.2">
      <c r="A47" s="104"/>
      <c r="B47" s="105"/>
      <c r="C47" s="114"/>
      <c r="D47" s="115"/>
    </row>
    <row r="48" spans="1:5" ht="12.75" customHeight="1" x14ac:dyDescent="0.2">
      <c r="A48" s="104"/>
      <c r="B48" s="105"/>
      <c r="C48" s="114"/>
      <c r="D48" s="115"/>
    </row>
    <row r="49" spans="1:4" ht="20.100000000000001" customHeight="1" x14ac:dyDescent="0.2">
      <c r="A49" s="170"/>
      <c r="B49" s="170"/>
      <c r="C49" s="171"/>
      <c r="D49" s="170"/>
    </row>
    <row r="50" spans="1:4" x14ac:dyDescent="0.2">
      <c r="A50" s="170"/>
      <c r="B50" s="170"/>
      <c r="C50" s="171"/>
      <c r="D50" s="170"/>
    </row>
    <row r="51" spans="1:4" x14ac:dyDescent="0.2">
      <c r="A51" s="170"/>
      <c r="B51" s="170"/>
      <c r="C51" s="171"/>
      <c r="D51" s="170"/>
    </row>
    <row r="52" spans="1:4" x14ac:dyDescent="0.2">
      <c r="A52" s="170"/>
      <c r="B52" s="170"/>
      <c r="C52" s="171"/>
      <c r="D52" s="170"/>
    </row>
    <row r="53" spans="1:4" x14ac:dyDescent="0.2">
      <c r="A53" s="170"/>
      <c r="B53" s="170"/>
      <c r="C53" s="171"/>
      <c r="D53" s="170"/>
    </row>
    <row r="54" spans="1:4" x14ac:dyDescent="0.2">
      <c r="A54" s="170"/>
      <c r="B54" s="170"/>
      <c r="C54" s="171"/>
      <c r="D54" s="170"/>
    </row>
    <row r="55" spans="1:4" x14ac:dyDescent="0.2">
      <c r="A55" s="170"/>
      <c r="B55" s="170"/>
      <c r="C55" s="171"/>
      <c r="D55" s="170"/>
    </row>
    <row r="56" spans="1:4" x14ac:dyDescent="0.2">
      <c r="A56" s="170"/>
      <c r="B56" s="170"/>
      <c r="C56" s="171"/>
      <c r="D56" s="170"/>
    </row>
    <row r="57" spans="1:4" ht="26.25" customHeight="1" x14ac:dyDescent="0.2">
      <c r="A57" s="170"/>
      <c r="B57" s="170"/>
      <c r="C57" s="171"/>
      <c r="D57" s="170"/>
    </row>
    <row r="58" spans="1:4" x14ac:dyDescent="0.2">
      <c r="A58" s="170"/>
      <c r="B58" s="170"/>
      <c r="C58" s="171"/>
      <c r="D58" s="170"/>
    </row>
    <row r="59" spans="1:4" x14ac:dyDescent="0.2">
      <c r="A59" s="170"/>
      <c r="B59" s="170"/>
      <c r="C59" s="171"/>
      <c r="D59" s="170"/>
    </row>
    <row r="60" spans="1:4" ht="18" customHeight="1" x14ac:dyDescent="0.2">
      <c r="A60" s="170"/>
      <c r="B60" s="170"/>
      <c r="C60" s="171"/>
      <c r="D60" s="170"/>
    </row>
    <row r="61" spans="1:4" x14ac:dyDescent="0.2">
      <c r="A61" s="170"/>
      <c r="B61" s="170"/>
      <c r="C61" s="171"/>
      <c r="D61" s="170"/>
    </row>
    <row r="62" spans="1:4" x14ac:dyDescent="0.2">
      <c r="A62" s="170"/>
      <c r="B62" s="170"/>
      <c r="C62" s="171"/>
      <c r="D62" s="170"/>
    </row>
    <row r="63" spans="1:4" ht="18" customHeight="1" x14ac:dyDescent="0.2">
      <c r="A63" s="170"/>
      <c r="B63" s="170"/>
      <c r="C63" s="171"/>
      <c r="D63" s="170"/>
    </row>
    <row r="64" spans="1:4" x14ac:dyDescent="0.2">
      <c r="A64" s="170"/>
      <c r="B64" s="170"/>
      <c r="C64" s="171"/>
      <c r="D64" s="170"/>
    </row>
    <row r="65" spans="1:4" x14ac:dyDescent="0.2">
      <c r="A65" s="170"/>
      <c r="B65" s="170"/>
      <c r="C65" s="171"/>
      <c r="D65" s="170"/>
    </row>
    <row r="66" spans="1:4" x14ac:dyDescent="0.2">
      <c r="A66" s="170"/>
      <c r="B66" s="170"/>
      <c r="C66" s="171"/>
      <c r="D66" s="170"/>
    </row>
    <row r="67" spans="1:4" x14ac:dyDescent="0.2">
      <c r="A67" s="170"/>
      <c r="B67" s="170"/>
      <c r="C67" s="171"/>
      <c r="D67" s="170"/>
    </row>
    <row r="68" spans="1:4" x14ac:dyDescent="0.2">
      <c r="A68" s="170"/>
      <c r="B68" s="170"/>
      <c r="C68" s="171"/>
      <c r="D68" s="170"/>
    </row>
    <row r="69" spans="1:4" ht="18" customHeight="1" x14ac:dyDescent="0.2">
      <c r="A69" s="170"/>
      <c r="B69" s="170"/>
      <c r="C69" s="171"/>
      <c r="D69" s="170"/>
    </row>
    <row r="70" spans="1:4" x14ac:dyDescent="0.2">
      <c r="A70" s="170"/>
      <c r="B70" s="170"/>
      <c r="C70" s="171"/>
      <c r="D70" s="170"/>
    </row>
    <row r="71" spans="1:4" x14ac:dyDescent="0.2">
      <c r="A71" s="170"/>
      <c r="B71" s="170"/>
      <c r="C71" s="171"/>
      <c r="D71" s="170"/>
    </row>
    <row r="72" spans="1:4" ht="18" customHeight="1" x14ac:dyDescent="0.2">
      <c r="A72" s="170"/>
      <c r="B72" s="170"/>
      <c r="C72" s="171"/>
      <c r="D72" s="170"/>
    </row>
    <row r="73" spans="1:4" x14ac:dyDescent="0.2">
      <c r="A73" s="170"/>
      <c r="B73" s="170"/>
      <c r="C73" s="171"/>
      <c r="D73" s="170"/>
    </row>
    <row r="74" spans="1:4" x14ac:dyDescent="0.2">
      <c r="A74" s="170"/>
      <c r="B74" s="170"/>
      <c r="C74" s="171"/>
      <c r="D74" s="170"/>
    </row>
    <row r="75" spans="1:4" ht="18" customHeight="1" x14ac:dyDescent="0.2">
      <c r="A75" s="170"/>
      <c r="B75" s="170"/>
      <c r="C75" s="171"/>
      <c r="D75" s="170"/>
    </row>
    <row r="76" spans="1:4" x14ac:dyDescent="0.2">
      <c r="A76" s="170"/>
      <c r="B76" s="170"/>
      <c r="C76" s="171"/>
      <c r="D76" s="170"/>
    </row>
    <row r="77" spans="1:4" x14ac:dyDescent="0.2">
      <c r="A77" s="170"/>
      <c r="B77" s="170"/>
      <c r="C77" s="171"/>
      <c r="D77" s="170"/>
    </row>
    <row r="78" spans="1:4" x14ac:dyDescent="0.2">
      <c r="A78" s="170"/>
      <c r="B78" s="170"/>
      <c r="C78" s="171"/>
      <c r="D78" s="170"/>
    </row>
    <row r="79" spans="1:4" ht="18" customHeight="1" x14ac:dyDescent="0.2">
      <c r="A79" s="170"/>
      <c r="B79" s="170"/>
      <c r="C79" s="171"/>
      <c r="D79" s="170"/>
    </row>
    <row r="80" spans="1:4" ht="12.75" customHeight="1" x14ac:dyDescent="0.2">
      <c r="A80" s="170"/>
      <c r="B80" s="170"/>
      <c r="C80" s="171"/>
      <c r="D80" s="170"/>
    </row>
    <row r="81" spans="1:4" x14ac:dyDescent="0.2">
      <c r="A81" s="170"/>
      <c r="B81" s="170"/>
      <c r="C81" s="171"/>
      <c r="D81" s="170"/>
    </row>
    <row r="82" spans="1:4" x14ac:dyDescent="0.2">
      <c r="A82" s="170"/>
      <c r="B82" s="170"/>
      <c r="C82" s="171"/>
      <c r="D82" s="170"/>
    </row>
    <row r="83" spans="1:4" ht="18" customHeight="1" x14ac:dyDescent="0.2">
      <c r="A83" s="170"/>
      <c r="B83" s="170"/>
      <c r="C83" s="171"/>
      <c r="D83" s="170"/>
    </row>
    <row r="84" spans="1:4" x14ac:dyDescent="0.2">
      <c r="A84" s="170"/>
      <c r="B84" s="170"/>
      <c r="C84" s="171"/>
      <c r="D84" s="170"/>
    </row>
    <row r="85" spans="1:4" x14ac:dyDescent="0.2">
      <c r="A85" s="170"/>
      <c r="B85" s="170"/>
      <c r="C85" s="171"/>
      <c r="D85" s="170"/>
    </row>
    <row r="86" spans="1:4" x14ac:dyDescent="0.2">
      <c r="A86" s="170"/>
      <c r="B86" s="170"/>
      <c r="C86" s="171"/>
      <c r="D86" s="170"/>
    </row>
    <row r="87" spans="1:4" x14ac:dyDescent="0.2">
      <c r="A87" s="170"/>
      <c r="B87" s="170"/>
      <c r="C87" s="171"/>
      <c r="D87" s="170"/>
    </row>
    <row r="88" spans="1:4" x14ac:dyDescent="0.2">
      <c r="A88" s="170"/>
      <c r="B88" s="170"/>
      <c r="C88" s="171"/>
      <c r="D88" s="170"/>
    </row>
    <row r="89" spans="1:4" ht="18" customHeight="1" x14ac:dyDescent="0.2">
      <c r="A89" s="170"/>
      <c r="B89" s="170"/>
      <c r="C89" s="171"/>
      <c r="D89" s="170"/>
    </row>
    <row r="90" spans="1:4" x14ac:dyDescent="0.2">
      <c r="A90" s="170"/>
      <c r="B90" s="170"/>
      <c r="C90" s="171"/>
      <c r="D90" s="170"/>
    </row>
    <row r="95" spans="1:4" ht="18" customHeight="1" x14ac:dyDescent="0.2"/>
  </sheetData>
  <mergeCells count="1">
    <mergeCell ref="C6:D6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N95"/>
  <sheetViews>
    <sheetView showGridLines="0" zoomScaleNormal="100" zoomScaleSheetLayoutView="100" workbookViewId="0">
      <selection activeCell="O15" sqref="O15"/>
    </sheetView>
  </sheetViews>
  <sheetFormatPr baseColWidth="10" defaultColWidth="11" defaultRowHeight="14.25" x14ac:dyDescent="0.2"/>
  <cols>
    <col min="1" max="1" width="28.42578125" style="103" customWidth="1"/>
    <col min="2" max="2" width="13.28515625" style="103" customWidth="1"/>
    <col min="3" max="3" width="13.28515625" style="117" customWidth="1"/>
    <col min="4" max="6" width="13.28515625" style="103" customWidth="1"/>
    <col min="7" max="7" width="9.85546875" style="220" customWidth="1"/>
    <col min="8" max="8" width="9.85546875" style="249" customWidth="1"/>
    <col min="9" max="9" width="9.85546875" style="220" customWidth="1"/>
    <col min="10" max="10" width="16.5703125" style="220" bestFit="1" customWidth="1"/>
    <col min="11" max="13" width="11" style="220"/>
    <col min="14" max="14" width="15.85546875" style="220" bestFit="1" customWidth="1"/>
    <col min="15" max="256" width="11" style="103"/>
    <col min="257" max="257" width="30.5703125" style="103" customWidth="1"/>
    <col min="258" max="258" width="13.28515625" style="103" customWidth="1"/>
    <col min="259" max="259" width="0" style="103" hidden="1" customWidth="1"/>
    <col min="260" max="262" width="12.5703125" style="103" customWidth="1"/>
    <col min="263" max="512" width="11" style="103"/>
    <col min="513" max="513" width="30.5703125" style="103" customWidth="1"/>
    <col min="514" max="514" width="13.28515625" style="103" customWidth="1"/>
    <col min="515" max="515" width="0" style="103" hidden="1" customWidth="1"/>
    <col min="516" max="518" width="12.5703125" style="103" customWidth="1"/>
    <col min="519" max="768" width="11" style="103"/>
    <col min="769" max="769" width="30.5703125" style="103" customWidth="1"/>
    <col min="770" max="770" width="13.28515625" style="103" customWidth="1"/>
    <col min="771" max="771" width="0" style="103" hidden="1" customWidth="1"/>
    <col min="772" max="774" width="12.5703125" style="103" customWidth="1"/>
    <col min="775" max="1024" width="11" style="103"/>
    <col min="1025" max="1025" width="30.5703125" style="103" customWidth="1"/>
    <col min="1026" max="1026" width="13.28515625" style="103" customWidth="1"/>
    <col min="1027" max="1027" width="0" style="103" hidden="1" customWidth="1"/>
    <col min="1028" max="1030" width="12.5703125" style="103" customWidth="1"/>
    <col min="1031" max="1280" width="11" style="103"/>
    <col min="1281" max="1281" width="30.5703125" style="103" customWidth="1"/>
    <col min="1282" max="1282" width="13.28515625" style="103" customWidth="1"/>
    <col min="1283" max="1283" width="0" style="103" hidden="1" customWidth="1"/>
    <col min="1284" max="1286" width="12.5703125" style="103" customWidth="1"/>
    <col min="1287" max="1536" width="11" style="103"/>
    <col min="1537" max="1537" width="30.5703125" style="103" customWidth="1"/>
    <col min="1538" max="1538" width="13.28515625" style="103" customWidth="1"/>
    <col min="1539" max="1539" width="0" style="103" hidden="1" customWidth="1"/>
    <col min="1540" max="1542" width="12.5703125" style="103" customWidth="1"/>
    <col min="1543" max="1792" width="11" style="103"/>
    <col min="1793" max="1793" width="30.5703125" style="103" customWidth="1"/>
    <col min="1794" max="1794" width="13.28515625" style="103" customWidth="1"/>
    <col min="1795" max="1795" width="0" style="103" hidden="1" customWidth="1"/>
    <col min="1796" max="1798" width="12.5703125" style="103" customWidth="1"/>
    <col min="1799" max="2048" width="11" style="103"/>
    <col min="2049" max="2049" width="30.5703125" style="103" customWidth="1"/>
    <col min="2050" max="2050" width="13.28515625" style="103" customWidth="1"/>
    <col min="2051" max="2051" width="0" style="103" hidden="1" customWidth="1"/>
    <col min="2052" max="2054" width="12.5703125" style="103" customWidth="1"/>
    <col min="2055" max="2304" width="11" style="103"/>
    <col min="2305" max="2305" width="30.5703125" style="103" customWidth="1"/>
    <col min="2306" max="2306" width="13.28515625" style="103" customWidth="1"/>
    <col min="2307" max="2307" width="0" style="103" hidden="1" customWidth="1"/>
    <col min="2308" max="2310" width="12.5703125" style="103" customWidth="1"/>
    <col min="2311" max="2560" width="11" style="103"/>
    <col min="2561" max="2561" width="30.5703125" style="103" customWidth="1"/>
    <col min="2562" max="2562" width="13.28515625" style="103" customWidth="1"/>
    <col min="2563" max="2563" width="0" style="103" hidden="1" customWidth="1"/>
    <col min="2564" max="2566" width="12.5703125" style="103" customWidth="1"/>
    <col min="2567" max="2816" width="11" style="103"/>
    <col min="2817" max="2817" width="30.5703125" style="103" customWidth="1"/>
    <col min="2818" max="2818" width="13.28515625" style="103" customWidth="1"/>
    <col min="2819" max="2819" width="0" style="103" hidden="1" customWidth="1"/>
    <col min="2820" max="2822" width="12.5703125" style="103" customWidth="1"/>
    <col min="2823" max="3072" width="11" style="103"/>
    <col min="3073" max="3073" width="30.5703125" style="103" customWidth="1"/>
    <col min="3074" max="3074" width="13.28515625" style="103" customWidth="1"/>
    <col min="3075" max="3075" width="0" style="103" hidden="1" customWidth="1"/>
    <col min="3076" max="3078" width="12.5703125" style="103" customWidth="1"/>
    <col min="3079" max="3328" width="11" style="103"/>
    <col min="3329" max="3329" width="30.5703125" style="103" customWidth="1"/>
    <col min="3330" max="3330" width="13.28515625" style="103" customWidth="1"/>
    <col min="3331" max="3331" width="0" style="103" hidden="1" customWidth="1"/>
    <col min="3332" max="3334" width="12.5703125" style="103" customWidth="1"/>
    <col min="3335" max="3584" width="11" style="103"/>
    <col min="3585" max="3585" width="30.5703125" style="103" customWidth="1"/>
    <col min="3586" max="3586" width="13.28515625" style="103" customWidth="1"/>
    <col min="3587" max="3587" width="0" style="103" hidden="1" customWidth="1"/>
    <col min="3588" max="3590" width="12.5703125" style="103" customWidth="1"/>
    <col min="3591" max="3840" width="11" style="103"/>
    <col min="3841" max="3841" width="30.5703125" style="103" customWidth="1"/>
    <col min="3842" max="3842" width="13.28515625" style="103" customWidth="1"/>
    <col min="3843" max="3843" width="0" style="103" hidden="1" customWidth="1"/>
    <col min="3844" max="3846" width="12.5703125" style="103" customWidth="1"/>
    <col min="3847" max="4096" width="11" style="103"/>
    <col min="4097" max="4097" width="30.5703125" style="103" customWidth="1"/>
    <col min="4098" max="4098" width="13.28515625" style="103" customWidth="1"/>
    <col min="4099" max="4099" width="0" style="103" hidden="1" customWidth="1"/>
    <col min="4100" max="4102" width="12.5703125" style="103" customWidth="1"/>
    <col min="4103" max="4352" width="11" style="103"/>
    <col min="4353" max="4353" width="30.5703125" style="103" customWidth="1"/>
    <col min="4354" max="4354" width="13.28515625" style="103" customWidth="1"/>
    <col min="4355" max="4355" width="0" style="103" hidden="1" customWidth="1"/>
    <col min="4356" max="4358" width="12.5703125" style="103" customWidth="1"/>
    <col min="4359" max="4608" width="11" style="103"/>
    <col min="4609" max="4609" width="30.5703125" style="103" customWidth="1"/>
    <col min="4610" max="4610" width="13.28515625" style="103" customWidth="1"/>
    <col min="4611" max="4611" width="0" style="103" hidden="1" customWidth="1"/>
    <col min="4612" max="4614" width="12.5703125" style="103" customWidth="1"/>
    <col min="4615" max="4864" width="11" style="103"/>
    <col min="4865" max="4865" width="30.5703125" style="103" customWidth="1"/>
    <col min="4866" max="4866" width="13.28515625" style="103" customWidth="1"/>
    <col min="4867" max="4867" width="0" style="103" hidden="1" customWidth="1"/>
    <col min="4868" max="4870" width="12.5703125" style="103" customWidth="1"/>
    <col min="4871" max="5120" width="11" style="103"/>
    <col min="5121" max="5121" width="30.5703125" style="103" customWidth="1"/>
    <col min="5122" max="5122" width="13.28515625" style="103" customWidth="1"/>
    <col min="5123" max="5123" width="0" style="103" hidden="1" customWidth="1"/>
    <col min="5124" max="5126" width="12.5703125" style="103" customWidth="1"/>
    <col min="5127" max="5376" width="11" style="103"/>
    <col min="5377" max="5377" width="30.5703125" style="103" customWidth="1"/>
    <col min="5378" max="5378" width="13.28515625" style="103" customWidth="1"/>
    <col min="5379" max="5379" width="0" style="103" hidden="1" customWidth="1"/>
    <col min="5380" max="5382" width="12.5703125" style="103" customWidth="1"/>
    <col min="5383" max="5632" width="11" style="103"/>
    <col min="5633" max="5633" width="30.5703125" style="103" customWidth="1"/>
    <col min="5634" max="5634" width="13.28515625" style="103" customWidth="1"/>
    <col min="5635" max="5635" width="0" style="103" hidden="1" customWidth="1"/>
    <col min="5636" max="5638" width="12.5703125" style="103" customWidth="1"/>
    <col min="5639" max="5888" width="11" style="103"/>
    <col min="5889" max="5889" width="30.5703125" style="103" customWidth="1"/>
    <col min="5890" max="5890" width="13.28515625" style="103" customWidth="1"/>
    <col min="5891" max="5891" width="0" style="103" hidden="1" customWidth="1"/>
    <col min="5892" max="5894" width="12.5703125" style="103" customWidth="1"/>
    <col min="5895" max="6144" width="11" style="103"/>
    <col min="6145" max="6145" width="30.5703125" style="103" customWidth="1"/>
    <col min="6146" max="6146" width="13.28515625" style="103" customWidth="1"/>
    <col min="6147" max="6147" width="0" style="103" hidden="1" customWidth="1"/>
    <col min="6148" max="6150" width="12.5703125" style="103" customWidth="1"/>
    <col min="6151" max="6400" width="11" style="103"/>
    <col min="6401" max="6401" width="30.5703125" style="103" customWidth="1"/>
    <col min="6402" max="6402" width="13.28515625" style="103" customWidth="1"/>
    <col min="6403" max="6403" width="0" style="103" hidden="1" customWidth="1"/>
    <col min="6404" max="6406" width="12.5703125" style="103" customWidth="1"/>
    <col min="6407" max="6656" width="11" style="103"/>
    <col min="6657" max="6657" width="30.5703125" style="103" customWidth="1"/>
    <col min="6658" max="6658" width="13.28515625" style="103" customWidth="1"/>
    <col min="6659" max="6659" width="0" style="103" hidden="1" customWidth="1"/>
    <col min="6660" max="6662" width="12.5703125" style="103" customWidth="1"/>
    <col min="6663" max="6912" width="11" style="103"/>
    <col min="6913" max="6913" width="30.5703125" style="103" customWidth="1"/>
    <col min="6914" max="6914" width="13.28515625" style="103" customWidth="1"/>
    <col min="6915" max="6915" width="0" style="103" hidden="1" customWidth="1"/>
    <col min="6916" max="6918" width="12.5703125" style="103" customWidth="1"/>
    <col min="6919" max="7168" width="11" style="103"/>
    <col min="7169" max="7169" width="30.5703125" style="103" customWidth="1"/>
    <col min="7170" max="7170" width="13.28515625" style="103" customWidth="1"/>
    <col min="7171" max="7171" width="0" style="103" hidden="1" customWidth="1"/>
    <col min="7172" max="7174" width="12.5703125" style="103" customWidth="1"/>
    <col min="7175" max="7424" width="11" style="103"/>
    <col min="7425" max="7425" width="30.5703125" style="103" customWidth="1"/>
    <col min="7426" max="7426" width="13.28515625" style="103" customWidth="1"/>
    <col min="7427" max="7427" width="0" style="103" hidden="1" customWidth="1"/>
    <col min="7428" max="7430" width="12.5703125" style="103" customWidth="1"/>
    <col min="7431" max="7680" width="11" style="103"/>
    <col min="7681" max="7681" width="30.5703125" style="103" customWidth="1"/>
    <col min="7682" max="7682" width="13.28515625" style="103" customWidth="1"/>
    <col min="7683" max="7683" width="0" style="103" hidden="1" customWidth="1"/>
    <col min="7684" max="7686" width="12.5703125" style="103" customWidth="1"/>
    <col min="7687" max="7936" width="11" style="103"/>
    <col min="7937" max="7937" width="30.5703125" style="103" customWidth="1"/>
    <col min="7938" max="7938" width="13.28515625" style="103" customWidth="1"/>
    <col min="7939" max="7939" width="0" style="103" hidden="1" customWidth="1"/>
    <col min="7940" max="7942" width="12.5703125" style="103" customWidth="1"/>
    <col min="7943" max="8192" width="11" style="103"/>
    <col min="8193" max="8193" width="30.5703125" style="103" customWidth="1"/>
    <col min="8194" max="8194" width="13.28515625" style="103" customWidth="1"/>
    <col min="8195" max="8195" width="0" style="103" hidden="1" customWidth="1"/>
    <col min="8196" max="8198" width="12.5703125" style="103" customWidth="1"/>
    <col min="8199" max="8448" width="11" style="103"/>
    <col min="8449" max="8449" width="30.5703125" style="103" customWidth="1"/>
    <col min="8450" max="8450" width="13.28515625" style="103" customWidth="1"/>
    <col min="8451" max="8451" width="0" style="103" hidden="1" customWidth="1"/>
    <col min="8452" max="8454" width="12.5703125" style="103" customWidth="1"/>
    <col min="8455" max="8704" width="11" style="103"/>
    <col min="8705" max="8705" width="30.5703125" style="103" customWidth="1"/>
    <col min="8706" max="8706" width="13.28515625" style="103" customWidth="1"/>
    <col min="8707" max="8707" width="0" style="103" hidden="1" customWidth="1"/>
    <col min="8708" max="8710" width="12.5703125" style="103" customWidth="1"/>
    <col min="8711" max="8960" width="11" style="103"/>
    <col min="8961" max="8961" width="30.5703125" style="103" customWidth="1"/>
    <col min="8962" max="8962" width="13.28515625" style="103" customWidth="1"/>
    <col min="8963" max="8963" width="0" style="103" hidden="1" customWidth="1"/>
    <col min="8964" max="8966" width="12.5703125" style="103" customWidth="1"/>
    <col min="8967" max="9216" width="11" style="103"/>
    <col min="9217" max="9217" width="30.5703125" style="103" customWidth="1"/>
    <col min="9218" max="9218" width="13.28515625" style="103" customWidth="1"/>
    <col min="9219" max="9219" width="0" style="103" hidden="1" customWidth="1"/>
    <col min="9220" max="9222" width="12.5703125" style="103" customWidth="1"/>
    <col min="9223" max="9472" width="11" style="103"/>
    <col min="9473" max="9473" width="30.5703125" style="103" customWidth="1"/>
    <col min="9474" max="9474" width="13.28515625" style="103" customWidth="1"/>
    <col min="9475" max="9475" width="0" style="103" hidden="1" customWidth="1"/>
    <col min="9476" max="9478" width="12.5703125" style="103" customWidth="1"/>
    <col min="9479" max="9728" width="11" style="103"/>
    <col min="9729" max="9729" width="30.5703125" style="103" customWidth="1"/>
    <col min="9730" max="9730" width="13.28515625" style="103" customWidth="1"/>
    <col min="9731" max="9731" width="0" style="103" hidden="1" customWidth="1"/>
    <col min="9732" max="9734" width="12.5703125" style="103" customWidth="1"/>
    <col min="9735" max="9984" width="11" style="103"/>
    <col min="9985" max="9985" width="30.5703125" style="103" customWidth="1"/>
    <col min="9986" max="9986" width="13.28515625" style="103" customWidth="1"/>
    <col min="9987" max="9987" width="0" style="103" hidden="1" customWidth="1"/>
    <col min="9988" max="9990" width="12.5703125" style="103" customWidth="1"/>
    <col min="9991" max="10240" width="11" style="103"/>
    <col min="10241" max="10241" width="30.5703125" style="103" customWidth="1"/>
    <col min="10242" max="10242" width="13.28515625" style="103" customWidth="1"/>
    <col min="10243" max="10243" width="0" style="103" hidden="1" customWidth="1"/>
    <col min="10244" max="10246" width="12.5703125" style="103" customWidth="1"/>
    <col min="10247" max="10496" width="11" style="103"/>
    <col min="10497" max="10497" width="30.5703125" style="103" customWidth="1"/>
    <col min="10498" max="10498" width="13.28515625" style="103" customWidth="1"/>
    <col min="10499" max="10499" width="0" style="103" hidden="1" customWidth="1"/>
    <col min="10500" max="10502" width="12.5703125" style="103" customWidth="1"/>
    <col min="10503" max="10752" width="11" style="103"/>
    <col min="10753" max="10753" width="30.5703125" style="103" customWidth="1"/>
    <col min="10754" max="10754" width="13.28515625" style="103" customWidth="1"/>
    <col min="10755" max="10755" width="0" style="103" hidden="1" customWidth="1"/>
    <col min="10756" max="10758" width="12.5703125" style="103" customWidth="1"/>
    <col min="10759" max="11008" width="11" style="103"/>
    <col min="11009" max="11009" width="30.5703125" style="103" customWidth="1"/>
    <col min="11010" max="11010" width="13.28515625" style="103" customWidth="1"/>
    <col min="11011" max="11011" width="0" style="103" hidden="1" customWidth="1"/>
    <col min="11012" max="11014" width="12.5703125" style="103" customWidth="1"/>
    <col min="11015" max="11264" width="11" style="103"/>
    <col min="11265" max="11265" width="30.5703125" style="103" customWidth="1"/>
    <col min="11266" max="11266" width="13.28515625" style="103" customWidth="1"/>
    <col min="11267" max="11267" width="0" style="103" hidden="1" customWidth="1"/>
    <col min="11268" max="11270" width="12.5703125" style="103" customWidth="1"/>
    <col min="11271" max="11520" width="11" style="103"/>
    <col min="11521" max="11521" width="30.5703125" style="103" customWidth="1"/>
    <col min="11522" max="11522" width="13.28515625" style="103" customWidth="1"/>
    <col min="11523" max="11523" width="0" style="103" hidden="1" customWidth="1"/>
    <col min="11524" max="11526" width="12.5703125" style="103" customWidth="1"/>
    <col min="11527" max="11776" width="11" style="103"/>
    <col min="11777" max="11777" width="30.5703125" style="103" customWidth="1"/>
    <col min="11778" max="11778" width="13.28515625" style="103" customWidth="1"/>
    <col min="11779" max="11779" width="0" style="103" hidden="1" customWidth="1"/>
    <col min="11780" max="11782" width="12.5703125" style="103" customWidth="1"/>
    <col min="11783" max="12032" width="11" style="103"/>
    <col min="12033" max="12033" width="30.5703125" style="103" customWidth="1"/>
    <col min="12034" max="12034" width="13.28515625" style="103" customWidth="1"/>
    <col min="12035" max="12035" width="0" style="103" hidden="1" customWidth="1"/>
    <col min="12036" max="12038" width="12.5703125" style="103" customWidth="1"/>
    <col min="12039" max="12288" width="11" style="103"/>
    <col min="12289" max="12289" width="30.5703125" style="103" customWidth="1"/>
    <col min="12290" max="12290" width="13.28515625" style="103" customWidth="1"/>
    <col min="12291" max="12291" width="0" style="103" hidden="1" customWidth="1"/>
    <col min="12292" max="12294" width="12.5703125" style="103" customWidth="1"/>
    <col min="12295" max="12544" width="11" style="103"/>
    <col min="12545" max="12545" width="30.5703125" style="103" customWidth="1"/>
    <col min="12546" max="12546" width="13.28515625" style="103" customWidth="1"/>
    <col min="12547" max="12547" width="0" style="103" hidden="1" customWidth="1"/>
    <col min="12548" max="12550" width="12.5703125" style="103" customWidth="1"/>
    <col min="12551" max="12800" width="11" style="103"/>
    <col min="12801" max="12801" width="30.5703125" style="103" customWidth="1"/>
    <col min="12802" max="12802" width="13.28515625" style="103" customWidth="1"/>
    <col min="12803" max="12803" width="0" style="103" hidden="1" customWidth="1"/>
    <col min="12804" max="12806" width="12.5703125" style="103" customWidth="1"/>
    <col min="12807" max="13056" width="11" style="103"/>
    <col min="13057" max="13057" width="30.5703125" style="103" customWidth="1"/>
    <col min="13058" max="13058" width="13.28515625" style="103" customWidth="1"/>
    <col min="13059" max="13059" width="0" style="103" hidden="1" customWidth="1"/>
    <col min="13060" max="13062" width="12.5703125" style="103" customWidth="1"/>
    <col min="13063" max="13312" width="11" style="103"/>
    <col min="13313" max="13313" width="30.5703125" style="103" customWidth="1"/>
    <col min="13314" max="13314" width="13.28515625" style="103" customWidth="1"/>
    <col min="13315" max="13315" width="0" style="103" hidden="1" customWidth="1"/>
    <col min="13316" max="13318" width="12.5703125" style="103" customWidth="1"/>
    <col min="13319" max="13568" width="11" style="103"/>
    <col min="13569" max="13569" width="30.5703125" style="103" customWidth="1"/>
    <col min="13570" max="13570" width="13.28515625" style="103" customWidth="1"/>
    <col min="13571" max="13571" width="0" style="103" hidden="1" customWidth="1"/>
    <col min="13572" max="13574" width="12.5703125" style="103" customWidth="1"/>
    <col min="13575" max="13824" width="11" style="103"/>
    <col min="13825" max="13825" width="30.5703125" style="103" customWidth="1"/>
    <col min="13826" max="13826" width="13.28515625" style="103" customWidth="1"/>
    <col min="13827" max="13827" width="0" style="103" hidden="1" customWidth="1"/>
    <col min="13828" max="13830" width="12.5703125" style="103" customWidth="1"/>
    <col min="13831" max="14080" width="11" style="103"/>
    <col min="14081" max="14081" width="30.5703125" style="103" customWidth="1"/>
    <col min="14082" max="14082" width="13.28515625" style="103" customWidth="1"/>
    <col min="14083" max="14083" width="0" style="103" hidden="1" customWidth="1"/>
    <col min="14084" max="14086" width="12.5703125" style="103" customWidth="1"/>
    <col min="14087" max="14336" width="11" style="103"/>
    <col min="14337" max="14337" width="30.5703125" style="103" customWidth="1"/>
    <col min="14338" max="14338" width="13.28515625" style="103" customWidth="1"/>
    <col min="14339" max="14339" width="0" style="103" hidden="1" customWidth="1"/>
    <col min="14340" max="14342" width="12.5703125" style="103" customWidth="1"/>
    <col min="14343" max="14592" width="11" style="103"/>
    <col min="14593" max="14593" width="30.5703125" style="103" customWidth="1"/>
    <col min="14594" max="14594" width="13.28515625" style="103" customWidth="1"/>
    <col min="14595" max="14595" width="0" style="103" hidden="1" customWidth="1"/>
    <col min="14596" max="14598" width="12.5703125" style="103" customWidth="1"/>
    <col min="14599" max="14848" width="11" style="103"/>
    <col min="14849" max="14849" width="30.5703125" style="103" customWidth="1"/>
    <col min="14850" max="14850" width="13.28515625" style="103" customWidth="1"/>
    <col min="14851" max="14851" width="0" style="103" hidden="1" customWidth="1"/>
    <col min="14852" max="14854" width="12.5703125" style="103" customWidth="1"/>
    <col min="14855" max="15104" width="11" style="103"/>
    <col min="15105" max="15105" width="30.5703125" style="103" customWidth="1"/>
    <col min="15106" max="15106" width="13.28515625" style="103" customWidth="1"/>
    <col min="15107" max="15107" width="0" style="103" hidden="1" customWidth="1"/>
    <col min="15108" max="15110" width="12.5703125" style="103" customWidth="1"/>
    <col min="15111" max="15360" width="11" style="103"/>
    <col min="15361" max="15361" width="30.5703125" style="103" customWidth="1"/>
    <col min="15362" max="15362" width="13.28515625" style="103" customWidth="1"/>
    <col min="15363" max="15363" width="0" style="103" hidden="1" customWidth="1"/>
    <col min="15364" max="15366" width="12.5703125" style="103" customWidth="1"/>
    <col min="15367" max="15616" width="11" style="103"/>
    <col min="15617" max="15617" width="30.5703125" style="103" customWidth="1"/>
    <col min="15618" max="15618" width="13.28515625" style="103" customWidth="1"/>
    <col min="15619" max="15619" width="0" style="103" hidden="1" customWidth="1"/>
    <col min="15620" max="15622" width="12.5703125" style="103" customWidth="1"/>
    <col min="15623" max="15872" width="11" style="103"/>
    <col min="15873" max="15873" width="30.5703125" style="103" customWidth="1"/>
    <col min="15874" max="15874" width="13.28515625" style="103" customWidth="1"/>
    <col min="15875" max="15875" width="0" style="103" hidden="1" customWidth="1"/>
    <col min="15876" max="15878" width="12.5703125" style="103" customWidth="1"/>
    <col min="15879" max="16128" width="11" style="103"/>
    <col min="16129" max="16129" width="30.5703125" style="103" customWidth="1"/>
    <col min="16130" max="16130" width="13.28515625" style="103" customWidth="1"/>
    <col min="16131" max="16131" width="0" style="103" hidden="1" customWidth="1"/>
    <col min="16132" max="16134" width="12.5703125" style="103" customWidth="1"/>
    <col min="16135" max="16384" width="11" style="103"/>
  </cols>
  <sheetData>
    <row r="1" spans="1:14" s="108" customFormat="1" ht="15" customHeight="1" x14ac:dyDescent="0.2">
      <c r="A1" s="172" t="s">
        <v>222</v>
      </c>
      <c r="B1" s="180"/>
      <c r="C1" s="181"/>
      <c r="D1" s="182"/>
      <c r="E1" s="182"/>
      <c r="F1" s="118"/>
      <c r="G1" s="219"/>
      <c r="H1" s="248"/>
      <c r="I1" s="219"/>
      <c r="J1" s="219"/>
      <c r="K1" s="219"/>
      <c r="L1" s="219"/>
      <c r="M1" s="219"/>
      <c r="N1" s="219"/>
    </row>
    <row r="2" spans="1:14" s="108" customFormat="1" ht="12" customHeight="1" x14ac:dyDescent="0.2">
      <c r="A2" s="136"/>
      <c r="B2" s="180"/>
      <c r="C2" s="183"/>
      <c r="D2" s="182"/>
      <c r="E2" s="182"/>
      <c r="F2" s="118" t="s">
        <v>145</v>
      </c>
      <c r="G2" s="219"/>
      <c r="H2" s="189"/>
      <c r="I2" s="220"/>
      <c r="J2" s="220"/>
      <c r="K2" s="219"/>
      <c r="L2" s="219"/>
      <c r="M2" s="219"/>
      <c r="N2" s="219"/>
    </row>
    <row r="3" spans="1:14" ht="15" customHeight="1" x14ac:dyDescent="0.2">
      <c r="A3" s="104"/>
      <c r="B3" s="105"/>
      <c r="C3" s="114"/>
      <c r="D3" s="115"/>
      <c r="E3" s="118"/>
      <c r="F3" s="107" t="s">
        <v>116</v>
      </c>
      <c r="H3" s="189"/>
    </row>
    <row r="4" spans="1:14" ht="5.0999999999999996" customHeight="1" x14ac:dyDescent="0.2">
      <c r="A4" s="105"/>
      <c r="B4" s="105"/>
      <c r="C4" s="114"/>
      <c r="D4" s="115"/>
      <c r="E4" s="115"/>
      <c r="F4" s="115"/>
    </row>
    <row r="5" spans="1:14" ht="5.0999999999999996" customHeight="1" x14ac:dyDescent="0.2">
      <c r="A5" s="119"/>
      <c r="B5" s="119"/>
      <c r="C5" s="253"/>
      <c r="D5" s="253"/>
      <c r="E5" s="253"/>
      <c r="F5" s="253"/>
    </row>
    <row r="6" spans="1:14" ht="15" customHeight="1" x14ac:dyDescent="0.2">
      <c r="A6" s="213"/>
      <c r="B6" s="213"/>
      <c r="C6" s="252" t="s">
        <v>146</v>
      </c>
      <c r="D6" s="252"/>
      <c r="E6" s="252"/>
      <c r="F6" s="252"/>
      <c r="G6" s="221"/>
    </row>
    <row r="7" spans="1:14" ht="3.2" customHeight="1" x14ac:dyDescent="0.2">
      <c r="A7" s="213"/>
      <c r="B7" s="213"/>
      <c r="C7" s="210"/>
      <c r="D7" s="210"/>
      <c r="E7" s="210"/>
      <c r="F7" s="210"/>
      <c r="G7" s="221"/>
    </row>
    <row r="8" spans="1:14" ht="15" customHeight="1" x14ac:dyDescent="0.25">
      <c r="A8" s="209"/>
      <c r="B8" s="211"/>
      <c r="C8" s="214"/>
      <c r="D8" s="214" t="s">
        <v>54</v>
      </c>
      <c r="E8" s="214"/>
      <c r="F8" s="214" t="s">
        <v>147</v>
      </c>
      <c r="J8" s="220" t="s">
        <v>54</v>
      </c>
      <c r="L8" s="220" t="s">
        <v>147</v>
      </c>
      <c r="M8" s="218" t="s">
        <v>157</v>
      </c>
    </row>
    <row r="9" spans="1:14" ht="20.100000000000001" customHeight="1" x14ac:dyDescent="0.2">
      <c r="A9" s="199" t="s">
        <v>121</v>
      </c>
      <c r="B9" s="211" t="s">
        <v>103</v>
      </c>
      <c r="C9" s="212" t="s">
        <v>158</v>
      </c>
      <c r="D9" s="214" t="s">
        <v>148</v>
      </c>
      <c r="E9" s="214" t="s">
        <v>149</v>
      </c>
      <c r="F9" s="214" t="s">
        <v>150</v>
      </c>
      <c r="I9" s="220" t="s">
        <v>225</v>
      </c>
      <c r="J9" s="220" t="s">
        <v>148</v>
      </c>
      <c r="K9" s="220" t="s">
        <v>149</v>
      </c>
      <c r="L9" s="220" t="s">
        <v>150</v>
      </c>
    </row>
    <row r="10" spans="1:14" ht="5.0999999999999996" customHeight="1" x14ac:dyDescent="0.2">
      <c r="A10" s="174"/>
      <c r="B10" s="174"/>
      <c r="C10" s="185"/>
      <c r="D10" s="186"/>
      <c r="E10" s="186"/>
      <c r="F10" s="186"/>
      <c r="G10" s="221"/>
    </row>
    <row r="11" spans="1:14" ht="5.0999999999999996" customHeight="1" x14ac:dyDescent="0.2">
      <c r="A11" s="118"/>
      <c r="B11" s="118"/>
      <c r="C11" s="120"/>
      <c r="D11" s="121"/>
      <c r="E11" s="121"/>
      <c r="F11" s="121"/>
      <c r="G11" s="221"/>
    </row>
    <row r="12" spans="1:14" ht="21.2" customHeight="1" x14ac:dyDescent="0.2">
      <c r="A12" s="113">
        <v>2013</v>
      </c>
      <c r="B12" s="122">
        <v>11382.535</v>
      </c>
      <c r="C12" s="122">
        <v>4419.3724999999995</v>
      </c>
      <c r="D12" s="122">
        <v>1656.2000000000003</v>
      </c>
      <c r="E12" s="122">
        <v>2289.8999999999996</v>
      </c>
      <c r="F12" s="122">
        <v>2045.4</v>
      </c>
      <c r="H12" s="250"/>
    </row>
    <row r="13" spans="1:14" ht="21.2" customHeight="1" x14ac:dyDescent="0.2">
      <c r="A13" s="113">
        <v>2014</v>
      </c>
      <c r="B13" s="122">
        <v>11144.3</v>
      </c>
      <c r="C13" s="122">
        <v>4359.6000000000004</v>
      </c>
      <c r="D13" s="122">
        <v>1557.6000000000001</v>
      </c>
      <c r="E13" s="122">
        <v>2292.3999999999996</v>
      </c>
      <c r="F13" s="122">
        <v>2031.8</v>
      </c>
      <c r="H13" s="250"/>
    </row>
    <row r="14" spans="1:14" ht="21.2" customHeight="1" x14ac:dyDescent="0.2">
      <c r="A14" s="113">
        <v>2015</v>
      </c>
      <c r="B14" s="122">
        <v>11087.5</v>
      </c>
      <c r="C14" s="122">
        <v>4226.2</v>
      </c>
      <c r="D14" s="122">
        <v>1530.6999999999998</v>
      </c>
      <c r="E14" s="122">
        <v>2249.3000000000002</v>
      </c>
      <c r="F14" s="122">
        <v>2074.7000000000003</v>
      </c>
      <c r="H14" s="250"/>
    </row>
    <row r="15" spans="1:14" ht="21.2" customHeight="1" x14ac:dyDescent="0.2">
      <c r="A15" s="113">
        <v>2016</v>
      </c>
      <c r="B15" s="122">
        <v>10007.9</v>
      </c>
      <c r="C15" s="122">
        <v>3680.5000000000005</v>
      </c>
      <c r="D15" s="122">
        <v>1470.7</v>
      </c>
      <c r="E15" s="122">
        <v>2036.6999999999998</v>
      </c>
      <c r="F15" s="122">
        <v>1859.9</v>
      </c>
      <c r="H15" s="250"/>
      <c r="I15" s="222"/>
      <c r="J15" s="222"/>
      <c r="K15" s="222"/>
      <c r="L15" s="222"/>
    </row>
    <row r="16" spans="1:14" s="112" customFormat="1" ht="21.2" customHeight="1" x14ac:dyDescent="0.25">
      <c r="A16" s="113">
        <v>2017</v>
      </c>
      <c r="B16" s="122">
        <v>10356.258099999999</v>
      </c>
      <c r="C16" s="122">
        <v>3790.3264999999997</v>
      </c>
      <c r="D16" s="122">
        <v>1488.6354999999996</v>
      </c>
      <c r="E16" s="122">
        <v>2410.0556999999999</v>
      </c>
      <c r="F16" s="122">
        <v>1645.4345999999998</v>
      </c>
      <c r="G16" s="218"/>
      <c r="H16" s="250"/>
      <c r="I16" s="218"/>
      <c r="J16" s="218"/>
      <c r="K16" s="218"/>
      <c r="L16" s="218"/>
      <c r="M16" s="218"/>
      <c r="N16" s="218"/>
    </row>
    <row r="17" spans="1:14" s="112" customFormat="1" ht="21.2" customHeight="1" x14ac:dyDescent="0.25">
      <c r="A17" s="113">
        <v>2018</v>
      </c>
      <c r="B17" s="122">
        <v>10214.868700000001</v>
      </c>
      <c r="C17" s="122">
        <v>3974.1922</v>
      </c>
      <c r="D17" s="122">
        <v>1462.5138999999999</v>
      </c>
      <c r="E17" s="122">
        <v>2428.2275</v>
      </c>
      <c r="F17" s="122">
        <v>1350.2553</v>
      </c>
      <c r="G17" s="218"/>
      <c r="H17" s="250"/>
      <c r="I17" s="218"/>
      <c r="J17" s="218"/>
      <c r="K17" s="218"/>
      <c r="L17" s="218"/>
      <c r="M17" s="218"/>
      <c r="N17" s="218"/>
    </row>
    <row r="18" spans="1:14" s="112" customFormat="1" ht="21.2" customHeight="1" x14ac:dyDescent="0.25">
      <c r="A18" s="113">
        <v>2019</v>
      </c>
      <c r="B18" s="122">
        <v>9868.8696900000014</v>
      </c>
      <c r="C18" s="122">
        <v>4031.0981535999999</v>
      </c>
      <c r="D18" s="122">
        <v>1357.2450514</v>
      </c>
      <c r="E18" s="122">
        <v>1874.1495199999999</v>
      </c>
      <c r="F18" s="122">
        <v>1308.4011283</v>
      </c>
      <c r="G18" s="218"/>
      <c r="H18" s="250"/>
      <c r="I18" s="218"/>
      <c r="J18" s="218"/>
      <c r="K18" s="218"/>
      <c r="L18" s="218"/>
      <c r="M18" s="218"/>
      <c r="N18" s="218"/>
    </row>
    <row r="19" spans="1:14" ht="21.2" customHeight="1" x14ac:dyDescent="0.2">
      <c r="A19" s="113">
        <v>2020</v>
      </c>
      <c r="B19" s="122">
        <v>8711.4630806599998</v>
      </c>
      <c r="C19" s="122">
        <v>4654.0518608999992</v>
      </c>
      <c r="D19" s="122">
        <v>1208.4264325400002</v>
      </c>
      <c r="E19" s="122">
        <v>1320.8600000000004</v>
      </c>
      <c r="F19" s="122">
        <v>946.59999999999991</v>
      </c>
      <c r="H19" s="250"/>
      <c r="I19" s="223">
        <f>SUM(C22:F22)</f>
        <v>28823.991665929992</v>
      </c>
    </row>
    <row r="20" spans="1:14" ht="21.2" customHeight="1" x14ac:dyDescent="0.2">
      <c r="A20" s="113">
        <v>2021</v>
      </c>
      <c r="B20" s="122">
        <v>29002.231696169994</v>
      </c>
      <c r="C20" s="122">
        <v>12921.157766400001</v>
      </c>
      <c r="D20" s="122">
        <v>2770.5391715799992</v>
      </c>
      <c r="E20" s="122">
        <v>1408.3166082600001</v>
      </c>
      <c r="F20" s="122">
        <v>2573.1096173700007</v>
      </c>
      <c r="H20" s="250"/>
    </row>
    <row r="21" spans="1:14" s="112" customFormat="1" ht="21.2" customHeight="1" x14ac:dyDescent="0.25">
      <c r="A21" s="113">
        <v>2022</v>
      </c>
      <c r="B21" s="122">
        <v>39520.693439280003</v>
      </c>
      <c r="C21" s="122">
        <v>14615.730152759999</v>
      </c>
      <c r="D21" s="122">
        <v>2421.3953384699998</v>
      </c>
      <c r="E21" s="122">
        <v>1603.0115987400002</v>
      </c>
      <c r="F21" s="122">
        <v>1568.5984051599996</v>
      </c>
      <c r="G21" s="218"/>
      <c r="H21" s="250"/>
      <c r="I21" s="218"/>
      <c r="J21" s="218"/>
      <c r="K21" s="218"/>
      <c r="L21" s="218"/>
      <c r="M21" s="218"/>
      <c r="N21" s="218"/>
    </row>
    <row r="22" spans="1:14" s="112" customFormat="1" ht="21.2" customHeight="1" x14ac:dyDescent="0.25">
      <c r="A22" s="225">
        <v>2023</v>
      </c>
      <c r="B22" s="200">
        <f>SUM(B23:B39)</f>
        <v>56135.392268199997</v>
      </c>
      <c r="C22" s="200">
        <f>SUM(C23:C39)</f>
        <v>19226.419437679997</v>
      </c>
      <c r="D22" s="200">
        <f>SUM(D23:D39)</f>
        <v>4856.7384814599991</v>
      </c>
      <c r="E22" s="200">
        <f>SUM(E23:E39)</f>
        <v>2556.9121189299999</v>
      </c>
      <c r="F22" s="200">
        <f>SUM(F23:F39)</f>
        <v>2183.9216278599997</v>
      </c>
      <c r="G22" s="223">
        <f>SUM(B22-I19)</f>
        <v>27311.400602270005</v>
      </c>
      <c r="H22" s="250"/>
      <c r="I22" s="218"/>
      <c r="J22" s="218"/>
      <c r="K22" s="218"/>
      <c r="L22" s="218"/>
      <c r="M22" s="218"/>
      <c r="N22" s="218"/>
    </row>
    <row r="23" spans="1:14" ht="20.100000000000001" customHeight="1" x14ac:dyDescent="0.2">
      <c r="A23" s="113" t="s">
        <v>124</v>
      </c>
      <c r="B23" s="99">
        <v>1469.1086426999998</v>
      </c>
      <c r="C23" s="123">
        <v>1007.1492279999999</v>
      </c>
      <c r="D23" s="123">
        <v>189.49847980999999</v>
      </c>
      <c r="E23" s="123">
        <v>97.09837893000001</v>
      </c>
      <c r="F23" s="123">
        <v>62.166066010000002</v>
      </c>
      <c r="H23" s="250"/>
    </row>
    <row r="24" spans="1:14" ht="20.100000000000001" customHeight="1" x14ac:dyDescent="0.2">
      <c r="A24" s="93" t="s">
        <v>125</v>
      </c>
      <c r="B24" s="99">
        <v>1684.7903924899995</v>
      </c>
      <c r="C24" s="124">
        <v>976.86908848000007</v>
      </c>
      <c r="D24" s="125">
        <v>89.209536639999996</v>
      </c>
      <c r="E24" s="125">
        <v>25.113820700000002</v>
      </c>
      <c r="F24" s="124">
        <v>113.34768985000001</v>
      </c>
      <c r="H24" s="250"/>
    </row>
    <row r="25" spans="1:14" ht="20.100000000000001" customHeight="1" x14ac:dyDescent="0.2">
      <c r="A25" s="113" t="s">
        <v>126</v>
      </c>
      <c r="B25" s="99">
        <v>31960.530022710005</v>
      </c>
      <c r="C25" s="124">
        <v>3465.8505532999998</v>
      </c>
      <c r="D25" s="125">
        <v>1079.60745817</v>
      </c>
      <c r="E25" s="125">
        <v>474.97161877000002</v>
      </c>
      <c r="F25" s="124">
        <v>1113.9877157000001</v>
      </c>
      <c r="H25" s="250"/>
    </row>
    <row r="26" spans="1:14" ht="20.100000000000001" customHeight="1" x14ac:dyDescent="0.2">
      <c r="A26" s="93" t="s">
        <v>127</v>
      </c>
      <c r="B26" s="99">
        <v>1097.6566817500002</v>
      </c>
      <c r="C26" s="124">
        <v>652.25938409000003</v>
      </c>
      <c r="D26" s="125">
        <v>190.83171198999997</v>
      </c>
      <c r="E26" s="125">
        <v>38.159740939999999</v>
      </c>
      <c r="F26" s="124">
        <v>206.37320052000001</v>
      </c>
      <c r="H26" s="250"/>
    </row>
    <row r="27" spans="1:14" ht="20.100000000000001" customHeight="1" x14ac:dyDescent="0.2">
      <c r="A27" s="113" t="s">
        <v>128</v>
      </c>
      <c r="B27" s="99">
        <v>1393.1922726299997</v>
      </c>
      <c r="C27" s="124">
        <v>817.51957603000005</v>
      </c>
      <c r="D27" s="125">
        <v>167.50330182999997</v>
      </c>
      <c r="E27" s="125">
        <v>65.415279699999985</v>
      </c>
      <c r="F27" s="124">
        <v>41.710757630000003</v>
      </c>
      <c r="H27" s="250"/>
    </row>
    <row r="28" spans="1:14" ht="20.100000000000001" customHeight="1" x14ac:dyDescent="0.2">
      <c r="A28" s="113" t="s">
        <v>129</v>
      </c>
      <c r="B28" s="99">
        <v>3041.8939716699983</v>
      </c>
      <c r="C28" s="124">
        <v>1639.1686181499999</v>
      </c>
      <c r="D28" s="125">
        <v>701.48192026000004</v>
      </c>
      <c r="E28" s="125">
        <v>310.95290559</v>
      </c>
      <c r="F28" s="124">
        <v>114.35237811000002</v>
      </c>
      <c r="H28" s="250"/>
    </row>
    <row r="29" spans="1:14" ht="20.100000000000001" customHeight="1" x14ac:dyDescent="0.2">
      <c r="A29" s="113" t="s">
        <v>130</v>
      </c>
      <c r="B29" s="99">
        <v>1103.8137261800002</v>
      </c>
      <c r="C29" s="124">
        <v>741.58249447000003</v>
      </c>
      <c r="D29" s="125">
        <v>152.42735018000002</v>
      </c>
      <c r="E29" s="125">
        <v>94.66213922</v>
      </c>
      <c r="F29" s="124">
        <v>40.565114100000002</v>
      </c>
      <c r="H29" s="250"/>
    </row>
    <row r="30" spans="1:14" ht="20.100000000000001" customHeight="1" x14ac:dyDescent="0.2">
      <c r="A30" s="113" t="s">
        <v>131</v>
      </c>
      <c r="B30" s="99">
        <v>1419.4983751400002</v>
      </c>
      <c r="C30" s="124">
        <v>984.03447795999989</v>
      </c>
      <c r="D30" s="125">
        <v>300.93964299999993</v>
      </c>
      <c r="E30" s="125">
        <v>62.13854053</v>
      </c>
      <c r="F30" s="124">
        <v>46.66493096</v>
      </c>
      <c r="H30" s="250"/>
    </row>
    <row r="31" spans="1:14" ht="20.100000000000001" customHeight="1" x14ac:dyDescent="0.2">
      <c r="A31" s="113" t="s">
        <v>132</v>
      </c>
      <c r="B31" s="99">
        <v>1153.6366535300001</v>
      </c>
      <c r="C31" s="124">
        <v>1038.0627085699998</v>
      </c>
      <c r="D31" s="125">
        <v>96.540335970000001</v>
      </c>
      <c r="E31" s="126">
        <v>16.69672091</v>
      </c>
      <c r="F31" s="124">
        <v>4.8444576000000001</v>
      </c>
      <c r="H31" s="250"/>
    </row>
    <row r="32" spans="1:14" ht="20.100000000000001" customHeight="1" x14ac:dyDescent="0.2">
      <c r="A32" s="113" t="s">
        <v>133</v>
      </c>
      <c r="B32" s="99">
        <v>2263.3802995100014</v>
      </c>
      <c r="C32" s="124">
        <v>1883.95459022</v>
      </c>
      <c r="D32" s="125">
        <v>177.50343876000005</v>
      </c>
      <c r="E32" s="125">
        <v>287.44744485999991</v>
      </c>
      <c r="F32" s="124">
        <v>57.370904859999996</v>
      </c>
      <c r="H32" s="250"/>
    </row>
    <row r="33" spans="1:14" ht="20.100000000000001" customHeight="1" x14ac:dyDescent="0.2">
      <c r="A33" s="113" t="s">
        <v>134</v>
      </c>
      <c r="B33" s="99">
        <v>875.42919343000005</v>
      </c>
      <c r="C33" s="124">
        <v>614.34495044000005</v>
      </c>
      <c r="D33" s="125">
        <v>145.73289186</v>
      </c>
      <c r="E33" s="125">
        <v>59.544082489999994</v>
      </c>
      <c r="F33" s="124">
        <v>24.841193149999999</v>
      </c>
      <c r="H33" s="250"/>
    </row>
    <row r="34" spans="1:14" ht="20.100000000000001" customHeight="1" x14ac:dyDescent="0.2">
      <c r="A34" s="113" t="s">
        <v>135</v>
      </c>
      <c r="B34" s="123">
        <v>2912.3184486699997</v>
      </c>
      <c r="C34" s="184">
        <v>1948.8104154299999</v>
      </c>
      <c r="D34" s="123">
        <v>400.39659593000005</v>
      </c>
      <c r="E34" s="123">
        <v>454.97159163999999</v>
      </c>
      <c r="F34" s="123">
        <v>41.752055990000002</v>
      </c>
      <c r="H34" s="250"/>
    </row>
    <row r="35" spans="1:14" ht="20.100000000000001" customHeight="1" x14ac:dyDescent="0.2">
      <c r="A35" s="113" t="s">
        <v>136</v>
      </c>
      <c r="B35" s="99">
        <v>2087.3058832999977</v>
      </c>
      <c r="C35" s="124">
        <v>1340.2837211000001</v>
      </c>
      <c r="D35" s="125">
        <v>403.72041677000004</v>
      </c>
      <c r="E35" s="125">
        <v>92.549080200000006</v>
      </c>
      <c r="F35" s="124">
        <v>187.14381275</v>
      </c>
      <c r="H35" s="250"/>
    </row>
    <row r="36" spans="1:14" ht="20.100000000000001" customHeight="1" x14ac:dyDescent="0.2">
      <c r="A36" s="113" t="s">
        <v>137</v>
      </c>
      <c r="B36" s="99">
        <v>2374.3684678600007</v>
      </c>
      <c r="C36" s="124">
        <v>1382.0515100699999</v>
      </c>
      <c r="D36" s="125">
        <v>432.65689294000003</v>
      </c>
      <c r="E36" s="125">
        <v>320.49424546999995</v>
      </c>
      <c r="F36" s="124">
        <v>105.64780773</v>
      </c>
      <c r="H36" s="250"/>
    </row>
    <row r="37" spans="1:14" ht="20.100000000000001" customHeight="1" x14ac:dyDescent="0.2">
      <c r="A37" s="113" t="s">
        <v>138</v>
      </c>
      <c r="B37" s="99">
        <v>1080.4620698000001</v>
      </c>
      <c r="C37" s="124">
        <v>620.14819133999993</v>
      </c>
      <c r="D37" s="125">
        <v>278.39084235000007</v>
      </c>
      <c r="E37" s="125">
        <v>126.22205818</v>
      </c>
      <c r="F37" s="124">
        <v>20.928095200000005</v>
      </c>
      <c r="H37" s="250"/>
    </row>
    <row r="38" spans="1:14" ht="20.100000000000001" customHeight="1" x14ac:dyDescent="0.2">
      <c r="A38" s="113" t="s">
        <v>139</v>
      </c>
      <c r="B38" s="99">
        <v>218.00716682999996</v>
      </c>
      <c r="C38" s="124">
        <v>114.32993003</v>
      </c>
      <c r="D38" s="124">
        <v>50.297665000000016</v>
      </c>
      <c r="E38" s="124">
        <v>30.474470799999999</v>
      </c>
      <c r="F38" s="124">
        <v>2.2254477000000001</v>
      </c>
      <c r="H38" s="250"/>
    </row>
    <row r="39" spans="1:14" ht="5.0999999999999996" customHeight="1" x14ac:dyDescent="0.2">
      <c r="A39" s="176"/>
      <c r="B39" s="187"/>
      <c r="C39" s="188"/>
      <c r="D39" s="187"/>
      <c r="E39" s="187"/>
      <c r="F39" s="188"/>
    </row>
    <row r="40" spans="1:14" ht="5.0999999999999996" customHeight="1" x14ac:dyDescent="0.2">
      <c r="A40" s="104"/>
      <c r="B40" s="116"/>
      <c r="C40" s="193"/>
      <c r="D40" s="116"/>
      <c r="E40" s="116"/>
      <c r="F40" s="193"/>
    </row>
    <row r="41" spans="1:14" s="194" customFormat="1" ht="12" customHeight="1" x14ac:dyDescent="0.2">
      <c r="A41" s="194" t="s">
        <v>154</v>
      </c>
      <c r="B41" s="195"/>
      <c r="C41" s="195"/>
      <c r="D41" s="195"/>
      <c r="G41" s="224"/>
      <c r="H41" s="251"/>
      <c r="I41" s="224"/>
      <c r="J41" s="224"/>
      <c r="K41" s="224"/>
      <c r="L41" s="224"/>
      <c r="M41" s="224"/>
      <c r="N41" s="224"/>
    </row>
    <row r="42" spans="1:14" s="194" customFormat="1" ht="12" customHeight="1" x14ac:dyDescent="0.2">
      <c r="A42" s="194" t="s">
        <v>155</v>
      </c>
      <c r="B42" s="195"/>
      <c r="C42" s="195"/>
      <c r="D42" s="195"/>
      <c r="G42" s="224"/>
      <c r="H42" s="251"/>
      <c r="I42" s="224"/>
      <c r="J42" s="224"/>
      <c r="K42" s="224"/>
      <c r="L42" s="224"/>
      <c r="M42" s="224"/>
      <c r="N42" s="224"/>
    </row>
    <row r="43" spans="1:14" s="108" customFormat="1" ht="12" customHeight="1" x14ac:dyDescent="0.2">
      <c r="A43" s="196" t="s">
        <v>156</v>
      </c>
      <c r="B43" s="118"/>
      <c r="C43" s="197"/>
      <c r="D43" s="118"/>
      <c r="E43" s="118"/>
      <c r="F43" s="118"/>
      <c r="G43" s="219"/>
      <c r="H43" s="248"/>
      <c r="I43" s="219"/>
      <c r="J43" s="219"/>
      <c r="K43" s="219"/>
      <c r="L43" s="219"/>
      <c r="M43" s="219"/>
      <c r="N43" s="219"/>
    </row>
    <row r="44" spans="1:14" s="108" customFormat="1" ht="12" customHeight="1" x14ac:dyDescent="0.2">
      <c r="A44" s="68" t="s">
        <v>159</v>
      </c>
      <c r="B44" s="118"/>
      <c r="C44" s="197"/>
      <c r="D44" s="118"/>
      <c r="E44" s="118"/>
      <c r="F44" s="118"/>
      <c r="G44" s="219"/>
      <c r="H44" s="248"/>
      <c r="I44" s="219"/>
      <c r="J44" s="219"/>
      <c r="K44" s="219"/>
      <c r="L44" s="219"/>
      <c r="M44" s="219"/>
      <c r="N44" s="219"/>
    </row>
    <row r="45" spans="1:14" x14ac:dyDescent="0.2">
      <c r="A45" s="170"/>
      <c r="B45" s="170"/>
      <c r="C45" s="171"/>
      <c r="D45" s="170"/>
      <c r="E45" s="170"/>
      <c r="F45" s="170"/>
    </row>
    <row r="46" spans="1:14" x14ac:dyDescent="0.2">
      <c r="A46" s="170"/>
      <c r="B46" s="170"/>
      <c r="C46" s="171"/>
      <c r="D46" s="170"/>
      <c r="E46" s="170"/>
      <c r="F46" s="170"/>
    </row>
    <row r="47" spans="1:14" x14ac:dyDescent="0.2">
      <c r="A47" s="170"/>
      <c r="B47" s="170"/>
      <c r="C47" s="171"/>
      <c r="D47" s="170"/>
      <c r="E47" s="170"/>
      <c r="F47" s="170"/>
    </row>
    <row r="48" spans="1:14" x14ac:dyDescent="0.2">
      <c r="A48" s="170"/>
      <c r="B48" s="170"/>
      <c r="C48" s="171"/>
      <c r="D48" s="170"/>
      <c r="E48" s="170"/>
      <c r="F48" s="170"/>
    </row>
    <row r="49" spans="1:6" ht="20.100000000000001" customHeight="1" x14ac:dyDescent="0.2">
      <c r="A49" s="170"/>
      <c r="B49" s="170"/>
      <c r="C49" s="171"/>
      <c r="D49" s="170"/>
      <c r="E49" s="170"/>
      <c r="F49" s="170"/>
    </row>
    <row r="50" spans="1:6" x14ac:dyDescent="0.2">
      <c r="A50" s="170"/>
      <c r="B50" s="170"/>
      <c r="C50" s="171"/>
      <c r="D50" s="170"/>
      <c r="E50" s="170"/>
      <c r="F50" s="170"/>
    </row>
    <row r="51" spans="1:6" x14ac:dyDescent="0.2">
      <c r="A51" s="170"/>
      <c r="B51" s="170"/>
      <c r="C51" s="171"/>
      <c r="D51" s="170"/>
      <c r="E51" s="170"/>
      <c r="F51" s="170"/>
    </row>
    <row r="52" spans="1:6" x14ac:dyDescent="0.2">
      <c r="A52" s="170"/>
      <c r="B52" s="170"/>
      <c r="C52" s="171"/>
      <c r="D52" s="170"/>
      <c r="E52" s="170"/>
      <c r="F52" s="170"/>
    </row>
    <row r="53" spans="1:6" x14ac:dyDescent="0.2">
      <c r="A53" s="170"/>
      <c r="B53" s="170"/>
      <c r="C53" s="171"/>
      <c r="D53" s="170"/>
      <c r="E53" s="170"/>
      <c r="F53" s="170"/>
    </row>
    <row r="54" spans="1:6" x14ac:dyDescent="0.2">
      <c r="A54" s="170"/>
      <c r="B54" s="170"/>
      <c r="C54" s="171"/>
      <c r="D54" s="170"/>
      <c r="E54" s="170"/>
      <c r="F54" s="170"/>
    </row>
    <row r="55" spans="1:6" x14ac:dyDescent="0.2">
      <c r="A55" s="170"/>
      <c r="B55" s="170"/>
      <c r="C55" s="171"/>
      <c r="D55" s="170"/>
      <c r="E55" s="170"/>
      <c r="F55" s="170"/>
    </row>
    <row r="56" spans="1:6" x14ac:dyDescent="0.2">
      <c r="A56" s="170"/>
      <c r="B56" s="170"/>
      <c r="C56" s="171"/>
      <c r="D56" s="170"/>
      <c r="E56" s="170"/>
      <c r="F56" s="170"/>
    </row>
    <row r="57" spans="1:6" ht="26.25" customHeight="1" x14ac:dyDescent="0.2">
      <c r="A57" s="170"/>
      <c r="B57" s="170"/>
      <c r="C57" s="171"/>
      <c r="D57" s="170"/>
      <c r="E57" s="170"/>
      <c r="F57" s="170"/>
    </row>
    <row r="58" spans="1:6" x14ac:dyDescent="0.2">
      <c r="A58" s="170"/>
      <c r="B58" s="170"/>
      <c r="C58" s="171"/>
      <c r="D58" s="170"/>
      <c r="E58" s="170"/>
      <c r="F58" s="170"/>
    </row>
    <row r="59" spans="1:6" x14ac:dyDescent="0.2">
      <c r="A59" s="170"/>
      <c r="B59" s="170"/>
      <c r="C59" s="171"/>
      <c r="D59" s="170"/>
      <c r="E59" s="170"/>
      <c r="F59" s="170"/>
    </row>
    <row r="60" spans="1:6" ht="18" customHeight="1" x14ac:dyDescent="0.2">
      <c r="A60" s="170"/>
      <c r="B60" s="170"/>
      <c r="C60" s="171"/>
      <c r="D60" s="170"/>
      <c r="E60" s="170"/>
      <c r="F60" s="170"/>
    </row>
    <row r="61" spans="1:6" x14ac:dyDescent="0.2">
      <c r="A61" s="170"/>
      <c r="B61" s="170"/>
      <c r="C61" s="171"/>
      <c r="D61" s="170"/>
      <c r="E61" s="170"/>
      <c r="F61" s="170"/>
    </row>
    <row r="62" spans="1:6" x14ac:dyDescent="0.2">
      <c r="A62" s="170"/>
      <c r="B62" s="170"/>
      <c r="C62" s="171"/>
      <c r="D62" s="170"/>
      <c r="E62" s="170"/>
      <c r="F62" s="170"/>
    </row>
    <row r="63" spans="1:6" ht="18" customHeight="1" x14ac:dyDescent="0.2">
      <c r="A63" s="170"/>
      <c r="B63" s="170"/>
      <c r="C63" s="171"/>
      <c r="D63" s="170"/>
      <c r="E63" s="170"/>
      <c r="F63" s="170"/>
    </row>
    <row r="64" spans="1:6" x14ac:dyDescent="0.2">
      <c r="A64" s="170"/>
      <c r="B64" s="170"/>
      <c r="C64" s="171"/>
      <c r="D64" s="170"/>
      <c r="E64" s="170"/>
      <c r="F64" s="170"/>
    </row>
    <row r="65" spans="1:6" x14ac:dyDescent="0.2">
      <c r="A65" s="170"/>
      <c r="B65" s="170"/>
      <c r="C65" s="171"/>
      <c r="D65" s="170"/>
      <c r="E65" s="170"/>
      <c r="F65" s="170"/>
    </row>
    <row r="66" spans="1:6" x14ac:dyDescent="0.2">
      <c r="A66" s="170"/>
      <c r="B66" s="170"/>
      <c r="C66" s="171"/>
      <c r="D66" s="170"/>
      <c r="E66" s="170"/>
      <c r="F66" s="170"/>
    </row>
    <row r="67" spans="1:6" x14ac:dyDescent="0.2">
      <c r="A67" s="170"/>
      <c r="B67" s="170"/>
      <c r="C67" s="171"/>
      <c r="D67" s="170"/>
      <c r="E67" s="170"/>
      <c r="F67" s="170"/>
    </row>
    <row r="68" spans="1:6" x14ac:dyDescent="0.2">
      <c r="A68" s="170"/>
      <c r="B68" s="170"/>
      <c r="C68" s="171"/>
      <c r="D68" s="170"/>
      <c r="E68" s="170"/>
      <c r="F68" s="170"/>
    </row>
    <row r="69" spans="1:6" ht="18" customHeight="1" x14ac:dyDescent="0.2">
      <c r="A69" s="170"/>
      <c r="B69" s="170"/>
      <c r="C69" s="171"/>
      <c r="D69" s="170"/>
      <c r="E69" s="170"/>
      <c r="F69" s="170"/>
    </row>
    <row r="70" spans="1:6" x14ac:dyDescent="0.2">
      <c r="A70" s="170"/>
      <c r="B70" s="170"/>
      <c r="C70" s="171"/>
      <c r="D70" s="170"/>
      <c r="E70" s="170"/>
      <c r="F70" s="170"/>
    </row>
    <row r="71" spans="1:6" x14ac:dyDescent="0.2">
      <c r="A71" s="170"/>
      <c r="B71" s="170"/>
      <c r="C71" s="171"/>
      <c r="D71" s="170"/>
      <c r="E71" s="170"/>
      <c r="F71" s="170"/>
    </row>
    <row r="72" spans="1:6" ht="18" customHeight="1" x14ac:dyDescent="0.2">
      <c r="A72" s="170"/>
      <c r="B72" s="170"/>
      <c r="C72" s="171"/>
      <c r="D72" s="170"/>
      <c r="E72" s="170"/>
      <c r="F72" s="170"/>
    </row>
    <row r="73" spans="1:6" x14ac:dyDescent="0.2">
      <c r="A73" s="170"/>
      <c r="B73" s="170"/>
      <c r="C73" s="171"/>
      <c r="D73" s="170"/>
      <c r="E73" s="170"/>
      <c r="F73" s="170"/>
    </row>
    <row r="74" spans="1:6" x14ac:dyDescent="0.2">
      <c r="A74" s="170"/>
      <c r="B74" s="170"/>
      <c r="C74" s="171"/>
      <c r="D74" s="170"/>
      <c r="E74" s="170"/>
      <c r="F74" s="170"/>
    </row>
    <row r="75" spans="1:6" ht="18" customHeight="1" x14ac:dyDescent="0.2">
      <c r="A75" s="170"/>
      <c r="B75" s="170"/>
      <c r="C75" s="171"/>
      <c r="D75" s="170"/>
      <c r="E75" s="170"/>
      <c r="F75" s="170"/>
    </row>
    <row r="76" spans="1:6" x14ac:dyDescent="0.2">
      <c r="A76" s="170"/>
      <c r="B76" s="170"/>
      <c r="C76" s="171"/>
      <c r="D76" s="170"/>
      <c r="E76" s="170"/>
      <c r="F76" s="170"/>
    </row>
    <row r="77" spans="1:6" x14ac:dyDescent="0.2">
      <c r="A77" s="170"/>
      <c r="B77" s="170">
        <f>SUM(B78:B83)</f>
        <v>0</v>
      </c>
      <c r="C77" s="171"/>
      <c r="D77" s="170"/>
      <c r="E77" s="170"/>
      <c r="F77" s="170"/>
    </row>
    <row r="78" spans="1:6" x14ac:dyDescent="0.2">
      <c r="A78" s="170"/>
      <c r="B78" s="170"/>
      <c r="C78" s="171"/>
      <c r="D78" s="170"/>
      <c r="E78" s="170"/>
      <c r="F78" s="170"/>
    </row>
    <row r="79" spans="1:6" ht="18" customHeight="1" x14ac:dyDescent="0.2">
      <c r="A79" s="170"/>
      <c r="B79" s="170"/>
      <c r="C79" s="171"/>
      <c r="D79" s="170"/>
      <c r="E79" s="170"/>
      <c r="F79" s="170"/>
    </row>
    <row r="80" spans="1:6" ht="12.75" customHeight="1" x14ac:dyDescent="0.2">
      <c r="A80" s="170"/>
      <c r="B80" s="170"/>
      <c r="C80" s="171"/>
      <c r="D80" s="170"/>
      <c r="E80" s="170"/>
      <c r="F80" s="170"/>
    </row>
    <row r="81" spans="1:6" x14ac:dyDescent="0.2">
      <c r="A81" s="170"/>
      <c r="B81" s="170"/>
      <c r="C81" s="171"/>
      <c r="D81" s="170"/>
      <c r="E81" s="170"/>
      <c r="F81" s="170"/>
    </row>
    <row r="82" spans="1:6" x14ac:dyDescent="0.2">
      <c r="A82" s="170"/>
      <c r="B82" s="170"/>
      <c r="C82" s="171"/>
      <c r="D82" s="170"/>
      <c r="E82" s="170"/>
      <c r="F82" s="170"/>
    </row>
    <row r="83" spans="1:6" ht="18" customHeight="1" x14ac:dyDescent="0.2">
      <c r="A83" s="170"/>
      <c r="B83" s="170"/>
      <c r="C83" s="171"/>
      <c r="D83" s="170"/>
      <c r="E83" s="170"/>
      <c r="F83" s="170"/>
    </row>
    <row r="84" spans="1:6" x14ac:dyDescent="0.2">
      <c r="A84" s="170"/>
      <c r="B84" s="170"/>
      <c r="C84" s="171"/>
      <c r="D84" s="170"/>
      <c r="E84" s="170"/>
      <c r="F84" s="170"/>
    </row>
    <row r="85" spans="1:6" x14ac:dyDescent="0.2">
      <c r="A85" s="170"/>
      <c r="B85" s="170"/>
      <c r="C85" s="171"/>
      <c r="D85" s="170"/>
      <c r="E85" s="170"/>
      <c r="F85" s="170"/>
    </row>
    <row r="86" spans="1:6" x14ac:dyDescent="0.2">
      <c r="A86" s="170"/>
      <c r="B86" s="170"/>
      <c r="C86" s="171"/>
      <c r="D86" s="170"/>
      <c r="E86" s="170"/>
      <c r="F86" s="170"/>
    </row>
    <row r="87" spans="1:6" x14ac:dyDescent="0.2">
      <c r="A87" s="170"/>
      <c r="B87" s="170"/>
      <c r="C87" s="171"/>
      <c r="D87" s="170"/>
      <c r="E87" s="170"/>
      <c r="F87" s="170"/>
    </row>
    <row r="88" spans="1:6" x14ac:dyDescent="0.2">
      <c r="A88" s="170"/>
      <c r="B88" s="170"/>
      <c r="C88" s="171"/>
      <c r="D88" s="170"/>
      <c r="E88" s="170"/>
      <c r="F88" s="170"/>
    </row>
    <row r="89" spans="1:6" ht="18" customHeight="1" x14ac:dyDescent="0.2">
      <c r="A89" s="170"/>
      <c r="B89" s="170"/>
      <c r="C89" s="171"/>
      <c r="D89" s="170"/>
      <c r="E89" s="170"/>
      <c r="F89" s="170"/>
    </row>
    <row r="90" spans="1:6" x14ac:dyDescent="0.2">
      <c r="A90" s="170"/>
      <c r="B90" s="170"/>
      <c r="C90" s="171"/>
      <c r="D90" s="170"/>
      <c r="E90" s="170"/>
      <c r="F90" s="170"/>
    </row>
    <row r="91" spans="1:6" x14ac:dyDescent="0.2">
      <c r="A91" s="170"/>
      <c r="B91" s="170"/>
      <c r="C91" s="171"/>
      <c r="D91" s="170"/>
      <c r="E91" s="170"/>
      <c r="F91" s="170"/>
    </row>
    <row r="92" spans="1:6" x14ac:dyDescent="0.2">
      <c r="A92" s="170"/>
      <c r="B92" s="170"/>
      <c r="C92" s="171"/>
      <c r="D92" s="170"/>
      <c r="E92" s="170"/>
      <c r="F92" s="170"/>
    </row>
    <row r="93" spans="1:6" x14ac:dyDescent="0.2">
      <c r="A93" s="170"/>
      <c r="B93" s="170"/>
      <c r="C93" s="171"/>
      <c r="D93" s="170"/>
      <c r="E93" s="170"/>
      <c r="F93" s="170"/>
    </row>
    <row r="95" spans="1:6" ht="18" customHeight="1" x14ac:dyDescent="0.2"/>
  </sheetData>
  <mergeCells count="2">
    <mergeCell ref="C5:F5"/>
    <mergeCell ref="C6:F6"/>
  </mergeCells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P81"/>
  <sheetViews>
    <sheetView showGridLines="0" zoomScaleNormal="100" workbookViewId="0">
      <selection activeCell="O15" sqref="O15"/>
    </sheetView>
  </sheetViews>
  <sheetFormatPr baseColWidth="10" defaultColWidth="11.42578125" defaultRowHeight="12.75" x14ac:dyDescent="0.2"/>
  <cols>
    <col min="1" max="7" width="13.28515625" customWidth="1"/>
    <col min="8" max="8" width="9.85546875" customWidth="1"/>
    <col min="9" max="9" width="9.85546875" style="241" customWidth="1"/>
    <col min="10" max="16" width="11.42578125" style="241"/>
  </cols>
  <sheetData>
    <row r="10" spans="8:12" ht="20.100000000000001" customHeight="1" x14ac:dyDescent="0.2">
      <c r="I10" s="239"/>
      <c r="J10" s="240" t="s">
        <v>117</v>
      </c>
      <c r="K10" s="240"/>
      <c r="L10" s="240"/>
    </row>
    <row r="11" spans="8:12" x14ac:dyDescent="0.2">
      <c r="I11" s="239"/>
      <c r="J11" s="240" t="s">
        <v>118</v>
      </c>
      <c r="K11" s="240" t="s">
        <v>223</v>
      </c>
      <c r="L11" s="240" t="s">
        <v>224</v>
      </c>
    </row>
    <row r="12" spans="8:12" x14ac:dyDescent="0.2">
      <c r="I12" s="239"/>
      <c r="J12" s="242" t="s">
        <v>122</v>
      </c>
      <c r="K12" s="243" t="s">
        <v>122</v>
      </c>
      <c r="L12" s="243" t="s">
        <v>123</v>
      </c>
    </row>
    <row r="13" spans="8:12" x14ac:dyDescent="0.2">
      <c r="I13" s="244">
        <v>2019</v>
      </c>
      <c r="J13" s="245">
        <v>30594.799999999999</v>
      </c>
      <c r="K13" s="245">
        <v>20725.900000000001</v>
      </c>
      <c r="L13" s="245">
        <v>9868.9</v>
      </c>
    </row>
    <row r="14" spans="8:12" x14ac:dyDescent="0.2">
      <c r="H14" s="234"/>
      <c r="I14" s="246">
        <v>2020</v>
      </c>
      <c r="J14" s="247">
        <v>26402.400000000001</v>
      </c>
      <c r="K14" s="245">
        <v>17690.900000000001</v>
      </c>
      <c r="L14" s="245">
        <v>8711.5</v>
      </c>
    </row>
    <row r="15" spans="8:12" x14ac:dyDescent="0.2">
      <c r="H15" s="234"/>
      <c r="I15" s="246">
        <v>2021</v>
      </c>
      <c r="J15" s="247">
        <v>123567.3</v>
      </c>
      <c r="K15" s="245">
        <v>94565.1</v>
      </c>
      <c r="L15" s="245">
        <v>29002.2</v>
      </c>
    </row>
    <row r="16" spans="8:12" x14ac:dyDescent="0.2">
      <c r="H16" s="234"/>
      <c r="I16" s="246">
        <v>2022</v>
      </c>
      <c r="J16" s="247">
        <v>143616.6</v>
      </c>
      <c r="K16" s="245">
        <v>104095.9</v>
      </c>
      <c r="L16" s="245">
        <v>39520.699999999997</v>
      </c>
    </row>
    <row r="17" spans="8:12" x14ac:dyDescent="0.2">
      <c r="H17" s="234"/>
      <c r="I17" s="246">
        <v>2023</v>
      </c>
      <c r="J17" s="247">
        <v>168237.94055162006</v>
      </c>
      <c r="K17" s="247">
        <v>112102.54828342002</v>
      </c>
      <c r="L17" s="245">
        <v>56135.392268199997</v>
      </c>
    </row>
    <row r="18" spans="8:12" x14ac:dyDescent="0.2">
      <c r="H18" s="234"/>
      <c r="I18" s="247"/>
      <c r="J18" s="247"/>
      <c r="K18" s="247"/>
    </row>
    <row r="30" spans="8:12" ht="20.100000000000001" customHeight="1" x14ac:dyDescent="0.2"/>
    <row r="35" spans="2:3" ht="20.100000000000001" customHeight="1" x14ac:dyDescent="0.2"/>
    <row r="43" spans="2:3" ht="26.25" customHeight="1" x14ac:dyDescent="0.2">
      <c r="C43" s="118"/>
    </row>
    <row r="46" spans="2:3" x14ac:dyDescent="0.2">
      <c r="B46" s="196"/>
    </row>
    <row r="47" spans="2:3" x14ac:dyDescent="0.2">
      <c r="C47" s="133"/>
    </row>
    <row r="49" ht="18" customHeight="1" x14ac:dyDescent="0.2"/>
    <row r="55" ht="18" customHeight="1" x14ac:dyDescent="0.2"/>
    <row r="58" ht="18" customHeight="1" x14ac:dyDescent="0.2"/>
    <row r="61" ht="18" customHeight="1" x14ac:dyDescent="0.2"/>
    <row r="65" ht="18" customHeight="1" x14ac:dyDescent="0.2"/>
    <row r="69" ht="18" customHeight="1" x14ac:dyDescent="0.2"/>
    <row r="75" ht="18" customHeight="1" x14ac:dyDescent="0.2"/>
    <row r="81" ht="18" customHeight="1" x14ac:dyDescent="0.2"/>
  </sheetData>
  <printOptions horizontalCentered="1"/>
  <pageMargins left="0.59055118110236227" right="0.59055118110236227" top="0.59055118110236227" bottom="0.59055118110236227" header="0.59055118110236227" footer="0.59055118110236227"/>
  <pageSetup paperSize="119" firstPageNumber="179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14.2   (2)</vt:lpstr>
      <vt:lpstr>14.1-3</vt:lpstr>
      <vt:lpstr>14.4</vt:lpstr>
      <vt:lpstr>14.5</vt:lpstr>
      <vt:lpstr>14-6</vt:lpstr>
      <vt:lpstr>Gráficos 14.2, 14.6 y 14.8 </vt:lpstr>
      <vt:lpstr>'14.2   (2)'!A_impresión_IM</vt:lpstr>
      <vt:lpstr>'14.4'!A_impresión_IM</vt:lpstr>
      <vt:lpstr>'14.5'!A_impresión_IM</vt:lpstr>
      <vt:lpstr>'14-6'!A_impresión_IM</vt:lpstr>
      <vt:lpstr>'14.1-3'!Área_de_impresión</vt:lpstr>
      <vt:lpstr>'14.2   (2)'!Área_de_impresión</vt:lpstr>
      <vt:lpstr>'14.4'!Área_de_impresión</vt:lpstr>
      <vt:lpstr>'14.5'!Área_de_impresión</vt:lpstr>
      <vt:lpstr>'14-6'!Área_de_impresión</vt:lpstr>
      <vt:lpstr>'Gráficos 14.2, 14.6 y 14.8 '!Área_de_impresión</vt:lpstr>
      <vt:lpstr>'14.2   (2)'!Títulos_a_imprimir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Milian Monzon</dc:creator>
  <cp:lastModifiedBy>Evelyn</cp:lastModifiedBy>
  <cp:lastPrinted>2024-09-25T15:28:49Z</cp:lastPrinted>
  <dcterms:created xsi:type="dcterms:W3CDTF">2020-12-16T23:29:58Z</dcterms:created>
  <dcterms:modified xsi:type="dcterms:W3CDTF">2024-09-25T15:29:27Z</dcterms:modified>
</cp:coreProperties>
</file>