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EsteLibro"/>
  <bookViews>
    <workbookView xWindow="32760" yWindow="32760" windowWidth="20730" windowHeight="11655" tabRatio="607" activeTab="5"/>
  </bookViews>
  <sheets>
    <sheet name="1.1-3" sheetId="64" r:id="rId1"/>
    <sheet name="1.4.1" sheetId="84" r:id="rId2"/>
    <sheet name="1.4.2" sheetId="85" r:id="rId3"/>
    <sheet name="1.4.3" sheetId="78" r:id="rId4"/>
    <sheet name="1.5 " sheetId="76" r:id="rId5"/>
    <sheet name="1.6" sheetId="79" r:id="rId6"/>
    <sheet name="S3" sheetId="12" state="hidden" r:id="rId7"/>
  </sheets>
  <externalReferences>
    <externalReference r:id="rId8"/>
  </externalReferences>
  <definedNames>
    <definedName name="\c">#N/A</definedName>
    <definedName name="\i" localSheetId="0">#REF!</definedName>
    <definedName name="\i" localSheetId="1">#REF!</definedName>
    <definedName name="\i" localSheetId="2">#REF!</definedName>
    <definedName name="\i" localSheetId="3">#REF!</definedName>
    <definedName name="\i" localSheetId="4">#REF!</definedName>
    <definedName name="\i" localSheetId="5">[1]I7!#REF!</definedName>
    <definedName name="\i">#REF!</definedName>
    <definedName name="\r" localSheetId="0">#REF!</definedName>
    <definedName name="\r" localSheetId="1">#REF!</definedName>
    <definedName name="\r" localSheetId="2">#REF!</definedName>
    <definedName name="\r" localSheetId="3">#REF!</definedName>
    <definedName name="\r" localSheetId="4">#REF!</definedName>
    <definedName name="\r" localSheetId="5">[1]I7!#REF!</definedName>
    <definedName name="\r">#REF!</definedName>
    <definedName name="_xlnm._FilterDatabase" localSheetId="1" hidden="1">'1.4.1'!$A$1:$A$286</definedName>
    <definedName name="_xlnm._FilterDatabase" localSheetId="2" hidden="1">'1.4.2'!$A$1:$A$286</definedName>
    <definedName name="_Regression_Int" localSheetId="5" hidden="1">1</definedName>
    <definedName name="a" localSheetId="1">#REF!</definedName>
    <definedName name="a" localSheetId="2">#REF!</definedName>
    <definedName name="a">#REF!</definedName>
    <definedName name="A_IMPRESIÓN_IM" localSheetId="1">#REF!</definedName>
    <definedName name="A_IMPRESIÓN_IM" localSheetId="2">#REF!</definedName>
    <definedName name="A_impresión_IM" localSheetId="5">'1.6'!$A$1:$G$30</definedName>
    <definedName name="A_IMPRESIÓN_IM">#REF!</definedName>
    <definedName name="_xlnm.Print_Area" localSheetId="0">'1.1-3'!$A$1:$E$59</definedName>
    <definedName name="_xlnm.Print_Area" localSheetId="1">'1.4.1'!$A$1:$F$257</definedName>
    <definedName name="_xlnm.Print_Area" localSheetId="2">'1.4.2'!$A$1:$F$257</definedName>
    <definedName name="_xlnm.Print_Area" localSheetId="3">'1.4.3'!$A$1:$F$257</definedName>
    <definedName name="_xlnm.Print_Area" localSheetId="4">'1.5 '!$A$1:$E$54</definedName>
    <definedName name="_xlnm.Print_Area" localSheetId="5">'1.6'!$A$1:$G$31</definedName>
    <definedName name="conflicto" localSheetId="1">#REF!</definedName>
    <definedName name="conflicto" localSheetId="2">#REF!</definedName>
    <definedName name="conflicto">#REF!</definedName>
    <definedName name="conflicto2" localSheetId="1">#REF!</definedName>
    <definedName name="conflicto2" localSheetId="2">#REF!</definedName>
    <definedName name="conflicto2">#REF!</definedName>
    <definedName name="ia" localSheetId="1">#REF!</definedName>
    <definedName name="ia" localSheetId="2">#REF!</definedName>
    <definedName name="ia">#REF!</definedName>
    <definedName name="Print_Area" localSheetId="0">'1.1-3'!$A$1:$E$58</definedName>
    <definedName name="Print_Area" localSheetId="4">'1.5 '!$A$1:$E$54</definedName>
    <definedName name="Print_Area" localSheetId="5">'1.6'!$A$1:$G$31</definedName>
    <definedName name="ra" localSheetId="1">#REF!</definedName>
    <definedName name="ra" localSheetId="2">#REF!</definedName>
    <definedName name="ra">#REF!</definedName>
  </definedNames>
  <calcPr calcId="145621"/>
</workbook>
</file>

<file path=xl/calcChain.xml><?xml version="1.0" encoding="utf-8"?>
<calcChain xmlns="http://schemas.openxmlformats.org/spreadsheetml/2006/main">
  <c r="B237" i="85" l="1"/>
  <c r="F237" i="85"/>
  <c r="B236" i="85"/>
  <c r="F236" i="85" s="1"/>
  <c r="B235" i="85"/>
  <c r="F235" i="85"/>
  <c r="B234" i="85"/>
  <c r="F234" i="85" s="1"/>
  <c r="B233" i="85"/>
  <c r="F233" i="85"/>
  <c r="B232" i="85"/>
  <c r="F232" i="85" s="1"/>
  <c r="B231" i="85"/>
  <c r="F231" i="85"/>
  <c r="B230" i="85"/>
  <c r="F230" i="85" s="1"/>
  <c r="B229" i="85"/>
  <c r="F229" i="85"/>
  <c r="B228" i="85"/>
  <c r="B226" i="85" s="1"/>
  <c r="B227" i="85"/>
  <c r="E226" i="85"/>
  <c r="D226" i="85"/>
  <c r="C226" i="85"/>
  <c r="B225" i="85"/>
  <c r="F225" i="85"/>
  <c r="B224" i="85"/>
  <c r="F224" i="85" s="1"/>
  <c r="B223" i="85"/>
  <c r="B222" i="85"/>
  <c r="F222" i="85" s="1"/>
  <c r="B221" i="85"/>
  <c r="F221" i="85" s="1"/>
  <c r="B220" i="85"/>
  <c r="F220" i="85" s="1"/>
  <c r="B219" i="85"/>
  <c r="F219" i="85" s="1"/>
  <c r="B218" i="85"/>
  <c r="F218" i="85" s="1"/>
  <c r="B217" i="85"/>
  <c r="F217" i="85"/>
  <c r="E216" i="85"/>
  <c r="D216" i="85"/>
  <c r="C216" i="85"/>
  <c r="B203" i="85"/>
  <c r="F203" i="85"/>
  <c r="B202" i="85"/>
  <c r="F202" i="85" s="1"/>
  <c r="B201" i="85"/>
  <c r="F201" i="85"/>
  <c r="B200" i="85"/>
  <c r="F200" i="85" s="1"/>
  <c r="B199" i="85"/>
  <c r="F199" i="85"/>
  <c r="B198" i="85"/>
  <c r="F198" i="85" s="1"/>
  <c r="B197" i="85"/>
  <c r="F197" i="85"/>
  <c r="B196" i="85"/>
  <c r="F196" i="85" s="1"/>
  <c r="B195" i="85"/>
  <c r="F195" i="85"/>
  <c r="B194" i="85"/>
  <c r="F194" i="85" s="1"/>
  <c r="B193" i="85"/>
  <c r="B192" i="85"/>
  <c r="B190" i="85" s="1"/>
  <c r="F190" i="85" s="1"/>
  <c r="B191" i="85"/>
  <c r="E190" i="85"/>
  <c r="D190" i="85"/>
  <c r="C190" i="85"/>
  <c r="B189" i="85"/>
  <c r="F189" i="85" s="1"/>
  <c r="B188" i="85"/>
  <c r="F188" i="85"/>
  <c r="B187" i="85"/>
  <c r="F187" i="85" s="1"/>
  <c r="B186" i="85"/>
  <c r="F186" i="85" s="1"/>
  <c r="B185" i="85"/>
  <c r="F185" i="85" s="1"/>
  <c r="B184" i="85"/>
  <c r="F184" i="85" s="1"/>
  <c r="B183" i="85"/>
  <c r="F183" i="85" s="1"/>
  <c r="B182" i="85"/>
  <c r="F182" i="85" s="1"/>
  <c r="B181" i="85"/>
  <c r="F181" i="85" s="1"/>
  <c r="B180" i="85"/>
  <c r="F180" i="85" s="1"/>
  <c r="B179" i="85"/>
  <c r="F179" i="85" s="1"/>
  <c r="B178" i="85"/>
  <c r="F178" i="85" s="1"/>
  <c r="B177" i="85"/>
  <c r="F177" i="85" s="1"/>
  <c r="B176" i="85"/>
  <c r="F176" i="85" s="1"/>
  <c r="E175" i="85"/>
  <c r="D175" i="85"/>
  <c r="C175" i="85"/>
  <c r="B174" i="85"/>
  <c r="F174" i="85" s="1"/>
  <c r="B173" i="85"/>
  <c r="F173" i="85"/>
  <c r="B172" i="85"/>
  <c r="F172" i="85" s="1"/>
  <c r="B171" i="85"/>
  <c r="F171" i="85"/>
  <c r="B170" i="85"/>
  <c r="F170" i="85" s="1"/>
  <c r="B169" i="85"/>
  <c r="F169" i="85"/>
  <c r="B168" i="85"/>
  <c r="F168" i="85" s="1"/>
  <c r="B167" i="85"/>
  <c r="F167" i="85"/>
  <c r="E166" i="85"/>
  <c r="D166" i="85"/>
  <c r="C166" i="85"/>
  <c r="B155" i="85"/>
  <c r="F155" i="85" s="1"/>
  <c r="B154" i="85"/>
  <c r="F154" i="85" s="1"/>
  <c r="B153" i="85"/>
  <c r="F153" i="85" s="1"/>
  <c r="B152" i="85"/>
  <c r="F152" i="85" s="1"/>
  <c r="B151" i="85"/>
  <c r="F151" i="85" s="1"/>
  <c r="B150" i="85"/>
  <c r="F150" i="85" s="1"/>
  <c r="B149" i="85"/>
  <c r="F149" i="85"/>
  <c r="B148" i="85"/>
  <c r="F148" i="85" s="1"/>
  <c r="B147" i="85"/>
  <c r="F147" i="85" s="1"/>
  <c r="B146" i="85"/>
  <c r="F146" i="85" s="1"/>
  <c r="B145" i="85"/>
  <c r="F145" i="85" s="1"/>
  <c r="B144" i="85"/>
  <c r="F144" i="85" s="1"/>
  <c r="B143" i="85"/>
  <c r="F143" i="85" s="1"/>
  <c r="E142" i="85"/>
  <c r="D142" i="85"/>
  <c r="C142" i="85"/>
  <c r="B141" i="85"/>
  <c r="F141" i="85"/>
  <c r="B140" i="85"/>
  <c r="F140" i="85" s="1"/>
  <c r="B139" i="85"/>
  <c r="F139" i="85"/>
  <c r="B138" i="85"/>
  <c r="B137" i="85"/>
  <c r="F137" i="85" s="1"/>
  <c r="B136" i="85"/>
  <c r="F136" i="85" s="1"/>
  <c r="B135" i="85"/>
  <c r="F135" i="85" s="1"/>
  <c r="B134" i="85"/>
  <c r="F134" i="85" s="1"/>
  <c r="B133" i="85"/>
  <c r="F133" i="85" s="1"/>
  <c r="B132" i="85"/>
  <c r="F132" i="85" s="1"/>
  <c r="E131" i="85"/>
  <c r="D131" i="85"/>
  <c r="C131" i="85"/>
  <c r="B130" i="85"/>
  <c r="F130" i="85" s="1"/>
  <c r="B129" i="85"/>
  <c r="F129" i="85"/>
  <c r="B128" i="85"/>
  <c r="F128" i="85" s="1"/>
  <c r="B127" i="85"/>
  <c r="F127" i="85"/>
  <c r="B126" i="85"/>
  <c r="F126" i="85" s="1"/>
  <c r="B125" i="85"/>
  <c r="F125" i="85"/>
  <c r="B124" i="85"/>
  <c r="F124" i="85" s="1"/>
  <c r="B123" i="85"/>
  <c r="F123" i="85"/>
  <c r="E122" i="85"/>
  <c r="D122" i="85"/>
  <c r="C122" i="85"/>
  <c r="B121" i="85"/>
  <c r="B120" i="85"/>
  <c r="F120" i="85" s="1"/>
  <c r="B119" i="85"/>
  <c r="F119" i="85" s="1"/>
  <c r="B118" i="85"/>
  <c r="F118" i="85" s="1"/>
  <c r="B117" i="85"/>
  <c r="F117" i="85" s="1"/>
  <c r="B116" i="85"/>
  <c r="F116" i="85" s="1"/>
  <c r="B115" i="85"/>
  <c r="F115" i="85" s="1"/>
  <c r="B114" i="85"/>
  <c r="F114" i="85" s="1"/>
  <c r="E113" i="85"/>
  <c r="D113" i="85"/>
  <c r="C113" i="85"/>
  <c r="B102" i="85"/>
  <c r="F102" i="85"/>
  <c r="B101" i="85"/>
  <c r="F101" i="85" s="1"/>
  <c r="B100" i="85"/>
  <c r="F100" i="85"/>
  <c r="B99" i="85"/>
  <c r="F99" i="85" s="1"/>
  <c r="B98" i="85"/>
  <c r="F98" i="85"/>
  <c r="B97" i="85"/>
  <c r="F97" i="85" s="1"/>
  <c r="B96" i="85"/>
  <c r="F96" i="85"/>
  <c r="B95" i="85"/>
  <c r="F95" i="85" s="1"/>
  <c r="B94" i="85"/>
  <c r="F94" i="85"/>
  <c r="B93" i="85"/>
  <c r="F93" i="85" s="1"/>
  <c r="B92" i="85"/>
  <c r="F92" i="85"/>
  <c r="B91" i="85"/>
  <c r="B89" i="85" s="1"/>
  <c r="B90" i="85"/>
  <c r="E89" i="85"/>
  <c r="D89" i="85"/>
  <c r="C89" i="85"/>
  <c r="B88" i="85"/>
  <c r="F88" i="85"/>
  <c r="B87" i="85"/>
  <c r="F87" i="85" s="1"/>
  <c r="B86" i="85"/>
  <c r="F86" i="85"/>
  <c r="B85" i="85"/>
  <c r="F85" i="85" s="1"/>
  <c r="B84" i="85"/>
  <c r="F84" i="85"/>
  <c r="B83" i="85"/>
  <c r="F83" i="85" s="1"/>
  <c r="B82" i="85"/>
  <c r="F82" i="85"/>
  <c r="B81" i="85"/>
  <c r="F81" i="85" s="1"/>
  <c r="B80" i="85"/>
  <c r="F80" i="85"/>
  <c r="B79" i="85"/>
  <c r="F79" i="85" s="1"/>
  <c r="B78" i="85"/>
  <c r="B77" i="85"/>
  <c r="F77" i="85" s="1"/>
  <c r="B76" i="85"/>
  <c r="F76" i="85" s="1"/>
  <c r="E75" i="85"/>
  <c r="D75" i="85"/>
  <c r="C75" i="85"/>
  <c r="B74" i="85"/>
  <c r="F74" i="85"/>
  <c r="B73" i="85"/>
  <c r="F73" i="85" s="1"/>
  <c r="B72" i="85"/>
  <c r="F72" i="85"/>
  <c r="B71" i="85"/>
  <c r="F71" i="85" s="1"/>
  <c r="B70" i="85"/>
  <c r="F70" i="85"/>
  <c r="B69" i="85"/>
  <c r="F69" i="85" s="1"/>
  <c r="B68" i="85"/>
  <c r="F68" i="85"/>
  <c r="B67" i="85"/>
  <c r="F67" i="85" s="1"/>
  <c r="B66" i="85"/>
  <c r="F66" i="85"/>
  <c r="B65" i="85"/>
  <c r="F65" i="85" s="1"/>
  <c r="B64" i="85"/>
  <c r="E63" i="85"/>
  <c r="D63" i="85"/>
  <c r="C63" i="85"/>
  <c r="B50" i="85"/>
  <c r="F50" i="85"/>
  <c r="B49" i="85"/>
  <c r="F49" i="85" s="1"/>
  <c r="B48" i="85"/>
  <c r="F48" i="85"/>
  <c r="B47" i="85"/>
  <c r="F47" i="85" s="1"/>
  <c r="B46" i="85"/>
  <c r="F46" i="85"/>
  <c r="B45" i="85"/>
  <c r="F45" i="85" s="1"/>
  <c r="B44" i="85"/>
  <c r="F44" i="85"/>
  <c r="B43" i="85"/>
  <c r="F43" i="85" s="1"/>
  <c r="B42" i="85"/>
  <c r="F42" i="85"/>
  <c r="B41" i="85"/>
  <c r="F41" i="85" s="1"/>
  <c r="B40" i="85"/>
  <c r="F40" i="85"/>
  <c r="B39" i="85"/>
  <c r="F39" i="85" s="1"/>
  <c r="B38" i="85"/>
  <c r="B37" i="85"/>
  <c r="F37" i="85"/>
  <c r="B36" i="85"/>
  <c r="F36" i="85" s="1"/>
  <c r="E35" i="85"/>
  <c r="D35" i="85"/>
  <c r="C35" i="85"/>
  <c r="B34" i="85"/>
  <c r="F34" i="85" s="1"/>
  <c r="B33" i="85"/>
  <c r="F33" i="85" s="1"/>
  <c r="B32" i="85"/>
  <c r="F32" i="85" s="1"/>
  <c r="B31" i="85"/>
  <c r="F31" i="85" s="1"/>
  <c r="B30" i="85"/>
  <c r="F30" i="85" s="1"/>
  <c r="B29" i="85"/>
  <c r="F29" i="85" s="1"/>
  <c r="B28" i="85"/>
  <c r="F28" i="85" s="1"/>
  <c r="B27" i="85"/>
  <c r="F27" i="85" s="1"/>
  <c r="B26" i="85"/>
  <c r="F26" i="85" s="1"/>
  <c r="B25" i="85"/>
  <c r="F25" i="85" s="1"/>
  <c r="B24" i="85"/>
  <c r="F24" i="85" s="1"/>
  <c r="E23" i="85"/>
  <c r="E9" i="85" s="1"/>
  <c r="D23" i="85"/>
  <c r="C23" i="85"/>
  <c r="B22" i="85"/>
  <c r="F22" i="85" s="1"/>
  <c r="B21" i="85"/>
  <c r="F21" i="85"/>
  <c r="B20" i="85"/>
  <c r="F20" i="85" s="1"/>
  <c r="B19" i="85"/>
  <c r="F19" i="85"/>
  <c r="B18" i="85"/>
  <c r="F18" i="85" s="1"/>
  <c r="B17" i="85"/>
  <c r="F17" i="85"/>
  <c r="B16" i="85"/>
  <c r="F16" i="85" s="1"/>
  <c r="B15" i="85"/>
  <c r="F15" i="85"/>
  <c r="B14" i="85"/>
  <c r="F14" i="85" s="1"/>
  <c r="B13" i="85"/>
  <c r="F13" i="85"/>
  <c r="B12" i="85"/>
  <c r="F12" i="85" s="1"/>
  <c r="E11" i="85"/>
  <c r="D11" i="85"/>
  <c r="D9" i="85" s="1"/>
  <c r="C11" i="85"/>
  <c r="C9" i="85" s="1"/>
  <c r="B237" i="84"/>
  <c r="F237" i="84" s="1"/>
  <c r="B236" i="84"/>
  <c r="F236" i="84" s="1"/>
  <c r="B235" i="84"/>
  <c r="F235" i="84" s="1"/>
  <c r="B234" i="84"/>
  <c r="F234" i="84" s="1"/>
  <c r="B233" i="84"/>
  <c r="F233" i="84" s="1"/>
  <c r="B232" i="84"/>
  <c r="F232" i="84" s="1"/>
  <c r="B231" i="84"/>
  <c r="F231" i="84" s="1"/>
  <c r="B230" i="84"/>
  <c r="F230" i="84" s="1"/>
  <c r="B229" i="84"/>
  <c r="F229" i="84" s="1"/>
  <c r="B228" i="84"/>
  <c r="F228" i="84" s="1"/>
  <c r="B227" i="84"/>
  <c r="F227" i="84" s="1"/>
  <c r="E226" i="84"/>
  <c r="D226" i="84"/>
  <c r="C226" i="84"/>
  <c r="B225" i="84"/>
  <c r="F225" i="84" s="1"/>
  <c r="B224" i="84"/>
  <c r="F224" i="84" s="1"/>
  <c r="B223" i="84"/>
  <c r="F223" i="84" s="1"/>
  <c r="B222" i="84"/>
  <c r="F222" i="84" s="1"/>
  <c r="B221" i="84"/>
  <c r="F221" i="84" s="1"/>
  <c r="B220" i="84"/>
  <c r="F220" i="84" s="1"/>
  <c r="B219" i="84"/>
  <c r="F219" i="84" s="1"/>
  <c r="B218" i="84"/>
  <c r="F218" i="84" s="1"/>
  <c r="B217" i="84"/>
  <c r="F217" i="84" s="1"/>
  <c r="E216" i="84"/>
  <c r="D216" i="84"/>
  <c r="C216" i="84"/>
  <c r="B203" i="84"/>
  <c r="F203" i="84"/>
  <c r="B202" i="84"/>
  <c r="F202" i="84" s="1"/>
  <c r="B201" i="84"/>
  <c r="F201" i="84" s="1"/>
  <c r="B200" i="84"/>
  <c r="F200" i="84" s="1"/>
  <c r="B199" i="84"/>
  <c r="F199" i="84"/>
  <c r="B198" i="84"/>
  <c r="F198" i="84" s="1"/>
  <c r="B197" i="84"/>
  <c r="F197" i="84"/>
  <c r="B196" i="84"/>
  <c r="F196" i="84" s="1"/>
  <c r="B195" i="84"/>
  <c r="F195" i="84"/>
  <c r="B194" i="84"/>
  <c r="F194" i="84" s="1"/>
  <c r="B193" i="84"/>
  <c r="B192" i="84"/>
  <c r="F192" i="84"/>
  <c r="B191" i="84"/>
  <c r="E190" i="84"/>
  <c r="D190" i="84"/>
  <c r="C190" i="84"/>
  <c r="B189" i="84"/>
  <c r="F189" i="84" s="1"/>
  <c r="B188" i="84"/>
  <c r="F188" i="84"/>
  <c r="B187" i="84"/>
  <c r="F187" i="84" s="1"/>
  <c r="B186" i="84"/>
  <c r="F186" i="84"/>
  <c r="B185" i="84"/>
  <c r="F185" i="84" s="1"/>
  <c r="B184" i="84"/>
  <c r="F184" i="84"/>
  <c r="B183" i="84"/>
  <c r="F183" i="84" s="1"/>
  <c r="B182" i="84"/>
  <c r="F182" i="84" s="1"/>
  <c r="B181" i="84"/>
  <c r="F181" i="84" s="1"/>
  <c r="B180" i="84"/>
  <c r="F180" i="84" s="1"/>
  <c r="B179" i="84"/>
  <c r="F179" i="84" s="1"/>
  <c r="B178" i="84"/>
  <c r="F178" i="84" s="1"/>
  <c r="B177" i="84"/>
  <c r="F177" i="84" s="1"/>
  <c r="B176" i="84"/>
  <c r="F176" i="84" s="1"/>
  <c r="E175" i="84"/>
  <c r="D175" i="84"/>
  <c r="C175" i="84"/>
  <c r="B174" i="84"/>
  <c r="F174" i="84" s="1"/>
  <c r="B173" i="84"/>
  <c r="F173" i="84" s="1"/>
  <c r="B172" i="84"/>
  <c r="F172" i="84" s="1"/>
  <c r="B171" i="84"/>
  <c r="F171" i="84" s="1"/>
  <c r="B170" i="84"/>
  <c r="F170" i="84" s="1"/>
  <c r="B169" i="84"/>
  <c r="F169" i="84" s="1"/>
  <c r="B168" i="84"/>
  <c r="F168" i="84" s="1"/>
  <c r="B167" i="84"/>
  <c r="F167" i="84" s="1"/>
  <c r="E166" i="84"/>
  <c r="D166" i="84"/>
  <c r="C166" i="84"/>
  <c r="B155" i="84"/>
  <c r="F155" i="84" s="1"/>
  <c r="B154" i="84"/>
  <c r="F154" i="84"/>
  <c r="B153" i="84"/>
  <c r="F153" i="84" s="1"/>
  <c r="B152" i="84"/>
  <c r="F152" i="84" s="1"/>
  <c r="B151" i="84"/>
  <c r="F151" i="84" s="1"/>
  <c r="B150" i="84"/>
  <c r="F150" i="84" s="1"/>
  <c r="B149" i="84"/>
  <c r="F149" i="84" s="1"/>
  <c r="B148" i="84"/>
  <c r="F148" i="84" s="1"/>
  <c r="B147" i="84"/>
  <c r="F147" i="84" s="1"/>
  <c r="B146" i="84"/>
  <c r="F146" i="84"/>
  <c r="B145" i="84"/>
  <c r="F145" i="84" s="1"/>
  <c r="B144" i="84"/>
  <c r="F144" i="84" s="1"/>
  <c r="B143" i="84"/>
  <c r="F143" i="84" s="1"/>
  <c r="E142" i="84"/>
  <c r="D142" i="84"/>
  <c r="C142" i="84"/>
  <c r="B141" i="84"/>
  <c r="F141" i="84" s="1"/>
  <c r="B140" i="84"/>
  <c r="F140" i="84" s="1"/>
  <c r="B139" i="84"/>
  <c r="F139" i="84"/>
  <c r="B138" i="84"/>
  <c r="F138" i="84" s="1"/>
  <c r="B137" i="84"/>
  <c r="F137" i="84" s="1"/>
  <c r="B136" i="84"/>
  <c r="F136" i="84" s="1"/>
  <c r="B135" i="84"/>
  <c r="F135" i="84"/>
  <c r="B134" i="84"/>
  <c r="F134" i="84" s="1"/>
  <c r="B133" i="84"/>
  <c r="F133" i="84" s="1"/>
  <c r="B132" i="84"/>
  <c r="F132" i="84"/>
  <c r="E131" i="84"/>
  <c r="D131" i="84"/>
  <c r="C131" i="84"/>
  <c r="B130" i="84"/>
  <c r="F130" i="84" s="1"/>
  <c r="B129" i="84"/>
  <c r="F129" i="84" s="1"/>
  <c r="B128" i="84"/>
  <c r="F128" i="84" s="1"/>
  <c r="B127" i="84"/>
  <c r="F127" i="84" s="1"/>
  <c r="B126" i="84"/>
  <c r="F126" i="84" s="1"/>
  <c r="B125" i="84"/>
  <c r="F125" i="84" s="1"/>
  <c r="B124" i="84"/>
  <c r="F124" i="84" s="1"/>
  <c r="B123" i="84"/>
  <c r="E122" i="84"/>
  <c r="D122" i="84"/>
  <c r="C122" i="84"/>
  <c r="B121" i="84"/>
  <c r="F121" i="84" s="1"/>
  <c r="B120" i="84"/>
  <c r="F120" i="84" s="1"/>
  <c r="B119" i="84"/>
  <c r="F119" i="84" s="1"/>
  <c r="B118" i="84"/>
  <c r="F118" i="84"/>
  <c r="B117" i="84"/>
  <c r="F117" i="84" s="1"/>
  <c r="B116" i="84"/>
  <c r="F116" i="84" s="1"/>
  <c r="B115" i="84"/>
  <c r="F115" i="84" s="1"/>
  <c r="B114" i="84"/>
  <c r="E113" i="84"/>
  <c r="D113" i="84"/>
  <c r="C113" i="84"/>
  <c r="B102" i="84"/>
  <c r="F102" i="84" s="1"/>
  <c r="B101" i="84"/>
  <c r="F101" i="84"/>
  <c r="B100" i="84"/>
  <c r="F100" i="84" s="1"/>
  <c r="B99" i="84"/>
  <c r="F99" i="84" s="1"/>
  <c r="B98" i="84"/>
  <c r="F98" i="84" s="1"/>
  <c r="B97" i="84"/>
  <c r="F97" i="84" s="1"/>
  <c r="B96" i="84"/>
  <c r="F96" i="84" s="1"/>
  <c r="B95" i="84"/>
  <c r="F95" i="84" s="1"/>
  <c r="B94" i="84"/>
  <c r="F94" i="84" s="1"/>
  <c r="B93" i="84"/>
  <c r="F93" i="84" s="1"/>
  <c r="B92" i="84"/>
  <c r="F92" i="84" s="1"/>
  <c r="B91" i="84"/>
  <c r="F91" i="84" s="1"/>
  <c r="B90" i="84"/>
  <c r="E89" i="84"/>
  <c r="D89" i="84"/>
  <c r="C89" i="84"/>
  <c r="B88" i="84"/>
  <c r="F88" i="84" s="1"/>
  <c r="B87" i="84"/>
  <c r="F87" i="84" s="1"/>
  <c r="B86" i="84"/>
  <c r="F86" i="84" s="1"/>
  <c r="B85" i="84"/>
  <c r="F85" i="84" s="1"/>
  <c r="B84" i="84"/>
  <c r="F84" i="84"/>
  <c r="B83" i="84"/>
  <c r="F83" i="84" s="1"/>
  <c r="B82" i="84"/>
  <c r="F82" i="84" s="1"/>
  <c r="B81" i="84"/>
  <c r="F81" i="84" s="1"/>
  <c r="B80" i="84"/>
  <c r="F80" i="84" s="1"/>
  <c r="B79" i="84"/>
  <c r="F79" i="84" s="1"/>
  <c r="B78" i="84"/>
  <c r="F78" i="84" s="1"/>
  <c r="B77" i="84"/>
  <c r="F77" i="84" s="1"/>
  <c r="B76" i="84"/>
  <c r="F76" i="84"/>
  <c r="E75" i="84"/>
  <c r="D75" i="84"/>
  <c r="C75" i="84"/>
  <c r="B74" i="84"/>
  <c r="F74" i="84" s="1"/>
  <c r="B73" i="84"/>
  <c r="F73" i="84" s="1"/>
  <c r="B72" i="84"/>
  <c r="F72" i="84" s="1"/>
  <c r="B71" i="84"/>
  <c r="F71" i="84" s="1"/>
  <c r="B70" i="84"/>
  <c r="F70" i="84" s="1"/>
  <c r="B69" i="84"/>
  <c r="F69" i="84"/>
  <c r="B68" i="84"/>
  <c r="F68" i="84" s="1"/>
  <c r="B67" i="84"/>
  <c r="F67" i="84" s="1"/>
  <c r="B66" i="84"/>
  <c r="F66" i="84" s="1"/>
  <c r="B65" i="84"/>
  <c r="F65" i="84" s="1"/>
  <c r="B64" i="84"/>
  <c r="F64" i="84" s="1"/>
  <c r="E63" i="84"/>
  <c r="D63" i="84"/>
  <c r="C63" i="84"/>
  <c r="B50" i="84"/>
  <c r="F50" i="84" s="1"/>
  <c r="B49" i="84"/>
  <c r="F49" i="84" s="1"/>
  <c r="B48" i="84"/>
  <c r="F48" i="84" s="1"/>
  <c r="B47" i="84"/>
  <c r="F47" i="84" s="1"/>
  <c r="B46" i="84"/>
  <c r="F46" i="84"/>
  <c r="B45" i="84"/>
  <c r="F45" i="84" s="1"/>
  <c r="B44" i="84"/>
  <c r="F44" i="84" s="1"/>
  <c r="B43" i="84"/>
  <c r="F43" i="84" s="1"/>
  <c r="B42" i="84"/>
  <c r="F42" i="84" s="1"/>
  <c r="B41" i="84"/>
  <c r="F41" i="84" s="1"/>
  <c r="B40" i="84"/>
  <c r="F40" i="84" s="1"/>
  <c r="B39" i="84"/>
  <c r="B38" i="84"/>
  <c r="F38" i="84" s="1"/>
  <c r="B37" i="84"/>
  <c r="F37" i="84" s="1"/>
  <c r="B36" i="84"/>
  <c r="F36" i="84" s="1"/>
  <c r="E35" i="84"/>
  <c r="D35" i="84"/>
  <c r="C35" i="84"/>
  <c r="B34" i="84"/>
  <c r="F34" i="84" s="1"/>
  <c r="B33" i="84"/>
  <c r="F33" i="84" s="1"/>
  <c r="B32" i="84"/>
  <c r="F32" i="84" s="1"/>
  <c r="B31" i="84"/>
  <c r="F31" i="84" s="1"/>
  <c r="B30" i="84"/>
  <c r="F30" i="84" s="1"/>
  <c r="B29" i="84"/>
  <c r="F29" i="84" s="1"/>
  <c r="B28" i="84"/>
  <c r="F28" i="84" s="1"/>
  <c r="B27" i="84"/>
  <c r="F27" i="84" s="1"/>
  <c r="B26" i="84"/>
  <c r="F26" i="84" s="1"/>
  <c r="B25" i="84"/>
  <c r="F25" i="84" s="1"/>
  <c r="B24" i="84"/>
  <c r="F24" i="84" s="1"/>
  <c r="E23" i="84"/>
  <c r="D23" i="84"/>
  <c r="C23" i="84"/>
  <c r="B22" i="84"/>
  <c r="F22" i="84" s="1"/>
  <c r="B21" i="84"/>
  <c r="F21" i="84" s="1"/>
  <c r="B20" i="84"/>
  <c r="F20" i="84"/>
  <c r="B19" i="84"/>
  <c r="F19" i="84" s="1"/>
  <c r="B18" i="84"/>
  <c r="B17" i="84"/>
  <c r="F17" i="84" s="1"/>
  <c r="B16" i="84"/>
  <c r="F16" i="84" s="1"/>
  <c r="B15" i="84"/>
  <c r="F15" i="84" s="1"/>
  <c r="B14" i="84"/>
  <c r="F14" i="84" s="1"/>
  <c r="B13" i="84"/>
  <c r="F13" i="84" s="1"/>
  <c r="B12" i="84"/>
  <c r="F12" i="84" s="1"/>
  <c r="E11" i="84"/>
  <c r="E9" i="84" s="1"/>
  <c r="D11" i="84"/>
  <c r="D9" i="84" s="1"/>
  <c r="C11" i="84"/>
  <c r="B237" i="78"/>
  <c r="F237" i="78" s="1"/>
  <c r="B228" i="78"/>
  <c r="F228" i="78" s="1"/>
  <c r="B229" i="78"/>
  <c r="F229" i="78" s="1"/>
  <c r="B230" i="78"/>
  <c r="B231" i="78"/>
  <c r="F231" i="78" s="1"/>
  <c r="B232" i="78"/>
  <c r="F232" i="78" s="1"/>
  <c r="B233" i="78"/>
  <c r="B234" i="78"/>
  <c r="B235" i="78"/>
  <c r="F235" i="78"/>
  <c r="B236" i="78"/>
  <c r="B227" i="78"/>
  <c r="F227" i="78" s="1"/>
  <c r="C226" i="78"/>
  <c r="D226" i="78"/>
  <c r="B218" i="78"/>
  <c r="F218" i="78" s="1"/>
  <c r="B219" i="78"/>
  <c r="F219" i="78" s="1"/>
  <c r="B220" i="78"/>
  <c r="F220" i="78" s="1"/>
  <c r="B221" i="78"/>
  <c r="F221" i="78" s="1"/>
  <c r="B222" i="78"/>
  <c r="F222" i="78"/>
  <c r="B223" i="78"/>
  <c r="F223" i="78" s="1"/>
  <c r="B224" i="78"/>
  <c r="F224" i="78" s="1"/>
  <c r="B225" i="78"/>
  <c r="F225" i="78" s="1"/>
  <c r="B217" i="78"/>
  <c r="B216" i="78" s="1"/>
  <c r="C216" i="78"/>
  <c r="D216" i="78"/>
  <c r="B192" i="78"/>
  <c r="B193" i="78"/>
  <c r="B194" i="78"/>
  <c r="B195" i="78"/>
  <c r="F195" i="78" s="1"/>
  <c r="B196" i="78"/>
  <c r="B197" i="78"/>
  <c r="F197" i="78" s="1"/>
  <c r="B198" i="78"/>
  <c r="F198" i="78" s="1"/>
  <c r="B199" i="78"/>
  <c r="F199" i="78" s="1"/>
  <c r="B200" i="78"/>
  <c r="F200" i="78"/>
  <c r="B201" i="78"/>
  <c r="F201" i="78" s="1"/>
  <c r="B202" i="78"/>
  <c r="F202" i="78" s="1"/>
  <c r="B203" i="78"/>
  <c r="B191" i="78"/>
  <c r="F191" i="78"/>
  <c r="C190" i="78"/>
  <c r="D190" i="78"/>
  <c r="B177" i="78"/>
  <c r="F177" i="78" s="1"/>
  <c r="B178" i="78"/>
  <c r="F178" i="78" s="1"/>
  <c r="B179" i="78"/>
  <c r="F179" i="78" s="1"/>
  <c r="B180" i="78"/>
  <c r="F180" i="78" s="1"/>
  <c r="B181" i="78"/>
  <c r="F181" i="78" s="1"/>
  <c r="B182" i="78"/>
  <c r="F182" i="78" s="1"/>
  <c r="B183" i="78"/>
  <c r="F183" i="78" s="1"/>
  <c r="B184" i="78"/>
  <c r="F184" i="78" s="1"/>
  <c r="B185" i="78"/>
  <c r="F185" i="78" s="1"/>
  <c r="B186" i="78"/>
  <c r="F186" i="78" s="1"/>
  <c r="B187" i="78"/>
  <c r="F187" i="78" s="1"/>
  <c r="B188" i="78"/>
  <c r="F188" i="78" s="1"/>
  <c r="B189" i="78"/>
  <c r="F189" i="78" s="1"/>
  <c r="B176" i="78"/>
  <c r="F176" i="78" s="1"/>
  <c r="C175" i="78"/>
  <c r="D175" i="78"/>
  <c r="B168" i="78"/>
  <c r="F168" i="78" s="1"/>
  <c r="B169" i="78"/>
  <c r="F169" i="78" s="1"/>
  <c r="B170" i="78"/>
  <c r="F170" i="78" s="1"/>
  <c r="B171" i="78"/>
  <c r="F171" i="78" s="1"/>
  <c r="B172" i="78"/>
  <c r="F172" i="78" s="1"/>
  <c r="B173" i="78"/>
  <c r="F173" i="78" s="1"/>
  <c r="B174" i="78"/>
  <c r="F174" i="78" s="1"/>
  <c r="B167" i="78"/>
  <c r="C166" i="78"/>
  <c r="D166" i="78"/>
  <c r="B144" i="78"/>
  <c r="F144" i="78" s="1"/>
  <c r="B145" i="78"/>
  <c r="B146" i="78"/>
  <c r="F146" i="78" s="1"/>
  <c r="B147" i="78"/>
  <c r="F147" i="78" s="1"/>
  <c r="B148" i="78"/>
  <c r="F148" i="78" s="1"/>
  <c r="B149" i="78"/>
  <c r="F149" i="78" s="1"/>
  <c r="B150" i="78"/>
  <c r="F150" i="78" s="1"/>
  <c r="B151" i="78"/>
  <c r="F151" i="78" s="1"/>
  <c r="B152" i="78"/>
  <c r="F152" i="78" s="1"/>
  <c r="B153" i="78"/>
  <c r="F153" i="78" s="1"/>
  <c r="B154" i="78"/>
  <c r="B155" i="78"/>
  <c r="B143" i="78"/>
  <c r="F143" i="78" s="1"/>
  <c r="C142" i="78"/>
  <c r="D142" i="78"/>
  <c r="B133" i="78"/>
  <c r="F133" i="78" s="1"/>
  <c r="B134" i="78"/>
  <c r="F134" i="78" s="1"/>
  <c r="B135" i="78"/>
  <c r="F135" i="78" s="1"/>
  <c r="B136" i="78"/>
  <c r="F136" i="78" s="1"/>
  <c r="B137" i="78"/>
  <c r="B138" i="78"/>
  <c r="F138" i="78" s="1"/>
  <c r="B139" i="78"/>
  <c r="F139" i="78" s="1"/>
  <c r="B140" i="78"/>
  <c r="F140" i="78" s="1"/>
  <c r="B141" i="78"/>
  <c r="F141" i="78" s="1"/>
  <c r="B132" i="78"/>
  <c r="C131" i="78"/>
  <c r="D131" i="78"/>
  <c r="B124" i="78"/>
  <c r="F124" i="78" s="1"/>
  <c r="B125" i="78"/>
  <c r="F125" i="78"/>
  <c r="B126" i="78"/>
  <c r="F126" i="78" s="1"/>
  <c r="B127" i="78"/>
  <c r="F127" i="78" s="1"/>
  <c r="B128" i="78"/>
  <c r="F128" i="78" s="1"/>
  <c r="B129" i="78"/>
  <c r="F129" i="78"/>
  <c r="B130" i="78"/>
  <c r="F130" i="78" s="1"/>
  <c r="B123" i="78"/>
  <c r="B122" i="78" s="1"/>
  <c r="C122" i="78"/>
  <c r="D122" i="78"/>
  <c r="B114" i="78"/>
  <c r="F114" i="78" s="1"/>
  <c r="B115" i="78"/>
  <c r="F115" i="78" s="1"/>
  <c r="B116" i="78"/>
  <c r="F116" i="78" s="1"/>
  <c r="B117" i="78"/>
  <c r="B118" i="78"/>
  <c r="F118" i="78" s="1"/>
  <c r="B119" i="78"/>
  <c r="F119" i="78" s="1"/>
  <c r="B120" i="78"/>
  <c r="F120" i="78" s="1"/>
  <c r="B121" i="78"/>
  <c r="F121" i="78" s="1"/>
  <c r="C113" i="78"/>
  <c r="D113" i="78"/>
  <c r="B91" i="78"/>
  <c r="F91" i="78" s="1"/>
  <c r="B92" i="78"/>
  <c r="B93" i="78"/>
  <c r="F93" i="78" s="1"/>
  <c r="B94" i="78"/>
  <c r="F94" i="78" s="1"/>
  <c r="B95" i="78"/>
  <c r="F95" i="78" s="1"/>
  <c r="B96" i="78"/>
  <c r="F96" i="78" s="1"/>
  <c r="B97" i="78"/>
  <c r="F97" i="78" s="1"/>
  <c r="B98" i="78"/>
  <c r="F98" i="78" s="1"/>
  <c r="B99" i="78"/>
  <c r="F99" i="78" s="1"/>
  <c r="B100" i="78"/>
  <c r="F100" i="78" s="1"/>
  <c r="B101" i="78"/>
  <c r="F101" i="78" s="1"/>
  <c r="B102" i="78"/>
  <c r="F102" i="78" s="1"/>
  <c r="C89" i="78"/>
  <c r="B90" i="78"/>
  <c r="D89" i="78"/>
  <c r="B77" i="78"/>
  <c r="F77" i="78" s="1"/>
  <c r="B78" i="78"/>
  <c r="F78" i="78"/>
  <c r="B79" i="78"/>
  <c r="F79" i="78"/>
  <c r="B80" i="78"/>
  <c r="F80" i="78" s="1"/>
  <c r="B81" i="78"/>
  <c r="F81" i="78" s="1"/>
  <c r="B82" i="78"/>
  <c r="B83" i="78"/>
  <c r="F83" i="78" s="1"/>
  <c r="B84" i="78"/>
  <c r="F84" i="78" s="1"/>
  <c r="B85" i="78"/>
  <c r="F85" i="78" s="1"/>
  <c r="B86" i="78"/>
  <c r="F86" i="78" s="1"/>
  <c r="B87" i="78"/>
  <c r="F87" i="78" s="1"/>
  <c r="B88" i="78"/>
  <c r="F88" i="78" s="1"/>
  <c r="B76" i="78"/>
  <c r="B75" i="78" s="1"/>
  <c r="C75" i="78"/>
  <c r="D75" i="78"/>
  <c r="B65" i="78"/>
  <c r="B66" i="78"/>
  <c r="F66" i="78" s="1"/>
  <c r="B67" i="78"/>
  <c r="F67" i="78" s="1"/>
  <c r="B68" i="78"/>
  <c r="F68" i="78" s="1"/>
  <c r="B69" i="78"/>
  <c r="F69" i="78" s="1"/>
  <c r="B70" i="78"/>
  <c r="F70" i="78" s="1"/>
  <c r="B71" i="78"/>
  <c r="F71" i="78" s="1"/>
  <c r="B72" i="78"/>
  <c r="F72" i="78" s="1"/>
  <c r="B73" i="78"/>
  <c r="B74" i="78"/>
  <c r="F74" i="78" s="1"/>
  <c r="B64" i="78"/>
  <c r="B63" i="78" s="1"/>
  <c r="C63" i="78"/>
  <c r="D63" i="78"/>
  <c r="B37" i="78"/>
  <c r="F37" i="78"/>
  <c r="B38" i="78"/>
  <c r="F38" i="78" s="1"/>
  <c r="B39" i="78"/>
  <c r="F39" i="78" s="1"/>
  <c r="B40" i="78"/>
  <c r="F40" i="78" s="1"/>
  <c r="B41" i="78"/>
  <c r="F41" i="78" s="1"/>
  <c r="B42" i="78"/>
  <c r="B43" i="78"/>
  <c r="F43" i="78" s="1"/>
  <c r="B44" i="78"/>
  <c r="F44" i="78" s="1"/>
  <c r="B45" i="78"/>
  <c r="F45" i="78" s="1"/>
  <c r="B46" i="78"/>
  <c r="F46" i="78" s="1"/>
  <c r="B47" i="78"/>
  <c r="F47" i="78" s="1"/>
  <c r="B48" i="78"/>
  <c r="F48" i="78"/>
  <c r="B49" i="78"/>
  <c r="F49" i="78" s="1"/>
  <c r="B50" i="78"/>
  <c r="F50" i="78" s="1"/>
  <c r="B36" i="78"/>
  <c r="B35" i="78" s="1"/>
  <c r="C35" i="78"/>
  <c r="D35" i="78"/>
  <c r="B25" i="78"/>
  <c r="F25" i="78"/>
  <c r="B26" i="78"/>
  <c r="F26" i="78" s="1"/>
  <c r="B27" i="78"/>
  <c r="F27" i="78" s="1"/>
  <c r="B28" i="78"/>
  <c r="F28" i="78" s="1"/>
  <c r="B29" i="78"/>
  <c r="F29" i="78" s="1"/>
  <c r="B30" i="78"/>
  <c r="F30" i="78" s="1"/>
  <c r="B31" i="78"/>
  <c r="F31" i="78" s="1"/>
  <c r="B32" i="78"/>
  <c r="B33" i="78"/>
  <c r="F33" i="78" s="1"/>
  <c r="B34" i="78"/>
  <c r="B24" i="78"/>
  <c r="B23" i="78" s="1"/>
  <c r="C23" i="78"/>
  <c r="D23" i="78"/>
  <c r="B13" i="78"/>
  <c r="F13" i="78" s="1"/>
  <c r="B14" i="78"/>
  <c r="F14" i="78" s="1"/>
  <c r="B15" i="78"/>
  <c r="F15" i="78" s="1"/>
  <c r="B16" i="78"/>
  <c r="F16" i="78"/>
  <c r="B17" i="78"/>
  <c r="F17" i="78" s="1"/>
  <c r="B18" i="78"/>
  <c r="F18" i="78"/>
  <c r="B19" i="78"/>
  <c r="F19" i="78" s="1"/>
  <c r="B20" i="78"/>
  <c r="B21" i="78"/>
  <c r="F21" i="78"/>
  <c r="B22" i="78"/>
  <c r="F22" i="78" s="1"/>
  <c r="B12" i="78"/>
  <c r="F12" i="78" s="1"/>
  <c r="C11" i="78"/>
  <c r="C9" i="78" s="1"/>
  <c r="D11" i="78"/>
  <c r="D9" i="78"/>
  <c r="E11" i="78"/>
  <c r="F42" i="78"/>
  <c r="E23" i="78"/>
  <c r="E142" i="78"/>
  <c r="E122" i="78"/>
  <c r="B53" i="64"/>
  <c r="F32" i="78"/>
  <c r="F34" i="78"/>
  <c r="F236" i="78"/>
  <c r="F192" i="78"/>
  <c r="F193" i="78"/>
  <c r="F196" i="78"/>
  <c r="F203" i="78"/>
  <c r="F167" i="78"/>
  <c r="F154" i="78"/>
  <c r="F155" i="78"/>
  <c r="F137" i="78"/>
  <c r="F132" i="78"/>
  <c r="F117" i="78"/>
  <c r="F92" i="78"/>
  <c r="F82" i="78"/>
  <c r="F65" i="78"/>
  <c r="F73" i="78"/>
  <c r="F20" i="78"/>
  <c r="E226" i="78"/>
  <c r="E216" i="78"/>
  <c r="E190" i="78"/>
  <c r="E175" i="78"/>
  <c r="E166" i="78"/>
  <c r="E131" i="78"/>
  <c r="E113" i="78"/>
  <c r="E63" i="78"/>
  <c r="F63" i="78" s="1"/>
  <c r="E35" i="78"/>
  <c r="E75" i="78"/>
  <c r="F75" i="78" s="1"/>
  <c r="E89" i="78"/>
  <c r="F145" i="78"/>
  <c r="F76" i="78"/>
  <c r="F36" i="78"/>
  <c r="F24" i="78"/>
  <c r="F90" i="78"/>
  <c r="F123" i="78"/>
  <c r="F230" i="78"/>
  <c r="F217" i="78"/>
  <c r="B175" i="78"/>
  <c r="F175" i="78" s="1"/>
  <c r="F233" i="78"/>
  <c r="F193" i="85"/>
  <c r="F78" i="85"/>
  <c r="F138" i="85"/>
  <c r="F64" i="85"/>
  <c r="F38" i="85"/>
  <c r="F121" i="85"/>
  <c r="B75" i="84"/>
  <c r="B142" i="84"/>
  <c r="C9" i="84"/>
  <c r="B166" i="84"/>
  <c r="F166" i="84"/>
  <c r="B63" i="84"/>
  <c r="F63" i="84" s="1"/>
  <c r="B35" i="84"/>
  <c r="F35" i="84" s="1"/>
  <c r="F18" i="84"/>
  <c r="F39" i="84"/>
  <c r="F193" i="84"/>
  <c r="B226" i="84"/>
  <c r="F226" i="84" s="1"/>
  <c r="B23" i="84"/>
  <c r="F23" i="84"/>
  <c r="F191" i="85"/>
  <c r="B166" i="85"/>
  <c r="F166" i="85" s="1"/>
  <c r="F64" i="78"/>
  <c r="F90" i="84"/>
  <c r="F123" i="84"/>
  <c r="F191" i="84"/>
  <c r="B75" i="85"/>
  <c r="F75" i="85" s="1"/>
  <c r="F90" i="85"/>
  <c r="F223" i="85"/>
  <c r="B11" i="84"/>
  <c r="F11" i="84" s="1"/>
  <c r="B89" i="78"/>
  <c r="F89" i="78"/>
  <c r="B11" i="78"/>
  <c r="F227" i="85"/>
  <c r="B216" i="84"/>
  <c r="F216" i="84"/>
  <c r="B142" i="85"/>
  <c r="F142" i="85" s="1"/>
  <c r="B175" i="85"/>
  <c r="F175" i="85" s="1"/>
  <c r="F11" i="78"/>
  <c r="B113" i="84" l="1"/>
  <c r="F113" i="84" s="1"/>
  <c r="B175" i="84"/>
  <c r="F75" i="84"/>
  <c r="B89" i="84"/>
  <c r="F89" i="84" s="1"/>
  <c r="B190" i="84"/>
  <c r="F190" i="84" s="1"/>
  <c r="F142" i="84"/>
  <c r="F175" i="84"/>
  <c r="B122" i="84"/>
  <c r="F122" i="84" s="1"/>
  <c r="B131" i="84"/>
  <c r="F131" i="84" s="1"/>
  <c r="B131" i="85"/>
  <c r="F131" i="85" s="1"/>
  <c r="B122" i="85"/>
  <c r="F122" i="85" s="1"/>
  <c r="B113" i="85"/>
  <c r="F113" i="85" s="1"/>
  <c r="B63" i="85"/>
  <c r="F63" i="85" s="1"/>
  <c r="B11" i="85"/>
  <c r="B216" i="85"/>
  <c r="B35" i="85"/>
  <c r="F35" i="85" s="1"/>
  <c r="F91" i="85"/>
  <c r="F228" i="85"/>
  <c r="F216" i="85"/>
  <c r="F226" i="85"/>
  <c r="F89" i="85"/>
  <c r="F122" i="78"/>
  <c r="E9" i="78"/>
  <c r="B131" i="78"/>
  <c r="F131" i="78" s="1"/>
  <c r="F190" i="78"/>
  <c r="F23" i="78"/>
  <c r="B166" i="78"/>
  <c r="F166" i="78" s="1"/>
  <c r="B190" i="78"/>
  <c r="B226" i="78"/>
  <c r="F226" i="78" s="1"/>
  <c r="F216" i="78"/>
  <c r="F35" i="78"/>
  <c r="B142" i="78"/>
  <c r="F142" i="78" s="1"/>
  <c r="B113" i="78"/>
  <c r="B9" i="78" s="1"/>
  <c r="F9" i="78" s="1"/>
  <c r="F194" i="78"/>
  <c r="F234" i="78"/>
  <c r="B9" i="84"/>
  <c r="F9" i="84" s="1"/>
  <c r="F114" i="84"/>
  <c r="F11" i="85"/>
  <c r="B23" i="85"/>
  <c r="F23" i="85" s="1"/>
  <c r="F192" i="85"/>
  <c r="F113" i="78" l="1"/>
  <c r="B9" i="85"/>
  <c r="F9" i="85" s="1"/>
</calcChain>
</file>

<file path=xl/sharedStrings.xml><?xml version="1.0" encoding="utf-8"?>
<sst xmlns="http://schemas.openxmlformats.org/spreadsheetml/2006/main" count="1498" uniqueCount="469">
  <si>
    <t xml:space="preserve">    La  Gran Piedra</t>
  </si>
  <si>
    <t xml:space="preserve">     Pico Potrerillo</t>
  </si>
  <si>
    <t xml:space="preserve">     Lomas de Banao</t>
  </si>
  <si>
    <t xml:space="preserve">   Sierra del Purial</t>
  </si>
  <si>
    <t xml:space="preserve">     Pico El Gato</t>
  </si>
  <si>
    <t xml:space="preserve"> Alturas del Norte de Cuba Central</t>
  </si>
  <si>
    <t xml:space="preserve">    Sierra de Jatibonico</t>
  </si>
  <si>
    <t xml:space="preserve">   Guantánamo</t>
  </si>
  <si>
    <t>Área</t>
  </si>
  <si>
    <t>PROVINCIAS</t>
  </si>
  <si>
    <t>/FRCONSTINV~</t>
  </si>
  <si>
    <t>/PPRA3..K93~AGPQ~</t>
  </si>
  <si>
    <t>Provincias</t>
  </si>
  <si>
    <t xml:space="preserve">  Acidez</t>
  </si>
  <si>
    <t>X.7 - Principales medidas ejecutadas para detener y contrarrestar los procesos degradativos del suelo.</t>
  </si>
  <si>
    <t>Medidas</t>
  </si>
  <si>
    <t xml:space="preserve">Magnitud </t>
  </si>
  <si>
    <t>de la</t>
  </si>
  <si>
    <t xml:space="preserve">Periodo </t>
  </si>
  <si>
    <t>de</t>
  </si>
  <si>
    <t>ejecución</t>
  </si>
  <si>
    <t>Factor limitante</t>
  </si>
  <si>
    <t xml:space="preserve">  Erosión</t>
  </si>
  <si>
    <t xml:space="preserve">  Salinidad</t>
  </si>
  <si>
    <t xml:space="preserve">  Compactación</t>
  </si>
  <si>
    <t>Ejecución de medidas sencillas antierosivas</t>
  </si>
  <si>
    <t>86-99</t>
  </si>
  <si>
    <t>Control de la calidad del agua de riego</t>
  </si>
  <si>
    <t>23396 fuentes</t>
  </si>
  <si>
    <t>Aplicación de yeso.</t>
  </si>
  <si>
    <t>87-89</t>
  </si>
  <si>
    <t>839.60 Mha</t>
  </si>
  <si>
    <t>1.68 Mt</t>
  </si>
  <si>
    <t>X.8 - Clasificación genética de los suelos de Cuba.</t>
  </si>
  <si>
    <t>Tipo de suelo</t>
  </si>
  <si>
    <t>Extención</t>
  </si>
  <si>
    <t>Ubicación aproximada</t>
  </si>
  <si>
    <t>Ferrítico y ferralítico</t>
  </si>
  <si>
    <t>Fersialítico</t>
  </si>
  <si>
    <t>Húmico calcimórfico</t>
  </si>
  <si>
    <t>Vertisuelo</t>
  </si>
  <si>
    <t>Hidromórfico</t>
  </si>
  <si>
    <t>Halomórfico</t>
  </si>
  <si>
    <t>Aluviales</t>
  </si>
  <si>
    <t>Poco desarrollados</t>
  </si>
  <si>
    <t>Todo el  territorio.</t>
  </si>
  <si>
    <t>Pinar del Rio, La Habana, Matanzas, Ciego de Avila, Camagüey, Holguín,.</t>
  </si>
  <si>
    <t>La Habana, Villa Clara, Camagüey, Holguín, Santiago de Cuba, Guantánamo.</t>
  </si>
  <si>
    <t>Villa Clara, Camagüey, Holguín, Las Tunas, Santiago de Cuba, Guantánamo.</t>
  </si>
  <si>
    <t>Pinar del Rio, Holguín, Granme,Guantánamo.</t>
  </si>
  <si>
    <t>Fersialítico y pardo (sialítico)</t>
  </si>
  <si>
    <t>-</t>
  </si>
  <si>
    <t>Cienfuegos</t>
  </si>
  <si>
    <t>Granma</t>
  </si>
  <si>
    <t>Pinar del Río</t>
  </si>
  <si>
    <t>Santiago de Cuba</t>
  </si>
  <si>
    <t>Guantánamo</t>
  </si>
  <si>
    <t>Matanzas</t>
  </si>
  <si>
    <t>Villa Clara</t>
  </si>
  <si>
    <t>Sancti Spíritus</t>
  </si>
  <si>
    <t>Las Tunas</t>
  </si>
  <si>
    <t>Holguín</t>
  </si>
  <si>
    <t>Lugar</t>
  </si>
  <si>
    <t>Latitud Norte</t>
  </si>
  <si>
    <t>Greenwich</t>
  </si>
  <si>
    <t>Archipiélago Cubano</t>
  </si>
  <si>
    <t xml:space="preserve">   Extremo septentrional</t>
  </si>
  <si>
    <t>Cayo Cruz del Padre</t>
  </si>
  <si>
    <t xml:space="preserve">   Extremo meridional</t>
  </si>
  <si>
    <t>Punta del Inglés</t>
  </si>
  <si>
    <t xml:space="preserve">   Extremo oriental</t>
  </si>
  <si>
    <t xml:space="preserve">   Extremo occidental</t>
  </si>
  <si>
    <t/>
  </si>
  <si>
    <t xml:space="preserve"> Isla de la Juventud</t>
  </si>
  <si>
    <t>Punta de Tirry</t>
  </si>
  <si>
    <t>Caleta de Agustín Jol</t>
  </si>
  <si>
    <t xml:space="preserve">                Archipiélago</t>
  </si>
  <si>
    <t>Cayos</t>
  </si>
  <si>
    <t xml:space="preserve">   adyacentes</t>
  </si>
  <si>
    <t xml:space="preserve">                       Población</t>
  </si>
  <si>
    <t>Archipiélago cubano</t>
  </si>
  <si>
    <t xml:space="preserve">    Longitud</t>
  </si>
  <si>
    <t xml:space="preserve">      Longitud</t>
  </si>
  <si>
    <t>Vertiente</t>
  </si>
  <si>
    <t xml:space="preserve">       (km)</t>
  </si>
  <si>
    <t xml:space="preserve">         (km)</t>
  </si>
  <si>
    <t>Sur</t>
  </si>
  <si>
    <t xml:space="preserve">    Sur</t>
  </si>
  <si>
    <t>Norte</t>
  </si>
  <si>
    <t>Metros</t>
  </si>
  <si>
    <t xml:space="preserve">  Alturas de La Habana-Matanzas</t>
  </si>
  <si>
    <t>Camagüey</t>
  </si>
  <si>
    <t xml:space="preserve">  Sierra Maestra</t>
  </si>
  <si>
    <t xml:space="preserve">    Pico Real del Turquino</t>
  </si>
  <si>
    <t xml:space="preserve">    Pico Cuba</t>
  </si>
  <si>
    <t xml:space="preserve">    Pico Suecia</t>
  </si>
  <si>
    <t>Isla de la Juventud</t>
  </si>
  <si>
    <t xml:space="preserve">  Sierra de Caballos</t>
  </si>
  <si>
    <t xml:space="preserve"> Densidad de</t>
  </si>
  <si>
    <t xml:space="preserve">        </t>
  </si>
  <si>
    <t>CONCEPTO</t>
  </si>
  <si>
    <t>Ciego de Ávila</t>
  </si>
  <si>
    <t xml:space="preserve">     Matanzas</t>
  </si>
  <si>
    <t xml:space="preserve">     Camagüey</t>
  </si>
  <si>
    <t xml:space="preserve">     Las Tunas</t>
  </si>
  <si>
    <t xml:space="preserve">     Holguín</t>
  </si>
  <si>
    <t xml:space="preserve">     Santiago de Cuba</t>
  </si>
  <si>
    <t xml:space="preserve">     Guantánamo</t>
  </si>
  <si>
    <t>REGIONES NATURALES</t>
  </si>
  <si>
    <t>el nivel medio del mar</t>
  </si>
  <si>
    <t xml:space="preserve"> Cordillera de Guaniguanico</t>
  </si>
  <si>
    <t xml:space="preserve"> Llanura del Norte de Camagüey-Las Tunas</t>
  </si>
  <si>
    <t xml:space="preserve">   Sierra del Rosario</t>
  </si>
  <si>
    <t xml:space="preserve">   Sierra de Cubitas</t>
  </si>
  <si>
    <t xml:space="preserve">     Pan de Guajaibón</t>
  </si>
  <si>
    <t xml:space="preserve">     Cerro Tuabaquey</t>
  </si>
  <si>
    <t xml:space="preserve">   Sierra de Najasa</t>
  </si>
  <si>
    <t xml:space="preserve">     Sierra del Chorrillo</t>
  </si>
  <si>
    <t xml:space="preserve">     El Palenque</t>
  </si>
  <si>
    <t xml:space="preserve">  Alturas de Bejucal-Madruga-Coliseo</t>
  </si>
  <si>
    <t xml:space="preserve">  Llanura del Norte de Camagüey-Las Tunas</t>
  </si>
  <si>
    <t xml:space="preserve">     Sierra del Grillo</t>
  </si>
  <si>
    <t xml:space="preserve">     Alturas de Cañada Honda</t>
  </si>
  <si>
    <t xml:space="preserve">  Montañas de Nipe-Sagua-Baracoa</t>
  </si>
  <si>
    <t xml:space="preserve">     Tetas de Managua</t>
  </si>
  <si>
    <t xml:space="preserve">   Sierra del Cristal</t>
  </si>
  <si>
    <t xml:space="preserve">     Pico Cristal</t>
  </si>
  <si>
    <t xml:space="preserve">     Pan de Matanzas</t>
  </si>
  <si>
    <t xml:space="preserve">     Loma de Mensura</t>
  </si>
  <si>
    <t xml:space="preserve">  Sierra  Maestra</t>
  </si>
  <si>
    <t xml:space="preserve">   Sierra del Turquino</t>
  </si>
  <si>
    <t xml:space="preserve">  Montañas de Guamuhaya</t>
  </si>
  <si>
    <t xml:space="preserve">     Pico Tuerto</t>
  </si>
  <si>
    <t xml:space="preserve">     Pico San Juan </t>
  </si>
  <si>
    <t xml:space="preserve">    Norte</t>
  </si>
  <si>
    <t>Estrecho de Yucatán</t>
  </si>
  <si>
    <t xml:space="preserve">    Este</t>
  </si>
  <si>
    <t xml:space="preserve">    Oeste</t>
  </si>
  <si>
    <t>Mar Caribe y Estrecho de Colón</t>
  </si>
  <si>
    <t xml:space="preserve">    Pinar del Río</t>
  </si>
  <si>
    <t>Área de</t>
  </si>
  <si>
    <t>tierra firme</t>
  </si>
  <si>
    <t xml:space="preserve">     Mariel</t>
  </si>
  <si>
    <t xml:space="preserve">     Guanajay</t>
  </si>
  <si>
    <t xml:space="preserve">     Caimito</t>
  </si>
  <si>
    <t xml:space="preserve">     Bauta</t>
  </si>
  <si>
    <t xml:space="preserve">     San Antonio de los Baños</t>
  </si>
  <si>
    <t xml:space="preserve">     Bejucal</t>
  </si>
  <si>
    <t xml:space="preserve">     San José de las Lajas</t>
  </si>
  <si>
    <t xml:space="preserve">     Jaruco</t>
  </si>
  <si>
    <t xml:space="preserve">     Santa Cruz del Norte</t>
  </si>
  <si>
    <t xml:space="preserve">     Madruga</t>
  </si>
  <si>
    <t xml:space="preserve">     Nueva Paz</t>
  </si>
  <si>
    <t xml:space="preserve">     San Nicolás</t>
  </si>
  <si>
    <t xml:space="preserve">     Güines</t>
  </si>
  <si>
    <t xml:space="preserve">     Melena del Sur</t>
  </si>
  <si>
    <t xml:space="preserve">     Batabanó</t>
  </si>
  <si>
    <t xml:space="preserve">     Quivicán</t>
  </si>
  <si>
    <t xml:space="preserve">     Güira de Melena</t>
  </si>
  <si>
    <t xml:space="preserve">     Alquízar</t>
  </si>
  <si>
    <t xml:space="preserve">     Artemisa</t>
  </si>
  <si>
    <t xml:space="preserve">     Playa</t>
  </si>
  <si>
    <t xml:space="preserve">     Plaza de la Revolución</t>
  </si>
  <si>
    <t xml:space="preserve">     Centro Habana</t>
  </si>
  <si>
    <t xml:space="preserve">     La Habana Vieja</t>
  </si>
  <si>
    <t xml:space="preserve">     Regla</t>
  </si>
  <si>
    <t xml:space="preserve">     La Habana del Este</t>
  </si>
  <si>
    <t xml:space="preserve">     San Miguel del Padrón</t>
  </si>
  <si>
    <t xml:space="preserve">     Guanabacoa</t>
  </si>
  <si>
    <t xml:space="preserve">     Diez de Octubre</t>
  </si>
  <si>
    <t xml:space="preserve">     Cerro</t>
  </si>
  <si>
    <t xml:space="preserve">     Marianao</t>
  </si>
  <si>
    <t xml:space="preserve">     La Lisa</t>
  </si>
  <si>
    <t xml:space="preserve">     Arroyo Naranjo</t>
  </si>
  <si>
    <t xml:space="preserve">     Cotorro</t>
  </si>
  <si>
    <t xml:space="preserve">   Matanzas</t>
  </si>
  <si>
    <t xml:space="preserve">     Cárdenas</t>
  </si>
  <si>
    <t xml:space="preserve">     Martí</t>
  </si>
  <si>
    <t xml:space="preserve">     Colón</t>
  </si>
  <si>
    <t xml:space="preserve">     Perico</t>
  </si>
  <si>
    <t xml:space="preserve">     Jovellanos</t>
  </si>
  <si>
    <t xml:space="preserve">     Pedro Betancourt</t>
  </si>
  <si>
    <t xml:space="preserve">     Limonar</t>
  </si>
  <si>
    <t xml:space="preserve">     Unión de Reyes</t>
  </si>
  <si>
    <t xml:space="preserve">     Ciénaga de Zapata</t>
  </si>
  <si>
    <t xml:space="preserve">     Jagüey Grande</t>
  </si>
  <si>
    <t xml:space="preserve">     Calimete</t>
  </si>
  <si>
    <t xml:space="preserve">     Los Arabos</t>
  </si>
  <si>
    <t xml:space="preserve">   Villa Clara</t>
  </si>
  <si>
    <t xml:space="preserve">     Corralillo</t>
  </si>
  <si>
    <t xml:space="preserve">     Quemado de Güines</t>
  </si>
  <si>
    <t xml:space="preserve">     Sagua la Grande</t>
  </si>
  <si>
    <t xml:space="preserve">     Encrucijada</t>
  </si>
  <si>
    <t xml:space="preserve">     Camajuaní</t>
  </si>
  <si>
    <t xml:space="preserve">     Caibarién</t>
  </si>
  <si>
    <t xml:space="preserve">     Remedios</t>
  </si>
  <si>
    <t xml:space="preserve">     Placetas</t>
  </si>
  <si>
    <t xml:space="preserve">     Santa Clara</t>
  </si>
  <si>
    <t xml:space="preserve">     Santo Domingo</t>
  </si>
  <si>
    <t xml:space="preserve">     Ranchuelo</t>
  </si>
  <si>
    <t xml:space="preserve">     Manicaragua</t>
  </si>
  <si>
    <t xml:space="preserve">  Cienfuegos</t>
  </si>
  <si>
    <t xml:space="preserve">  Sancti Spíritus</t>
  </si>
  <si>
    <t xml:space="preserve">     Yaguajay</t>
  </si>
  <si>
    <t xml:space="preserve">   Ciego de Ávila</t>
  </si>
  <si>
    <t xml:space="preserve">     Chambas</t>
  </si>
  <si>
    <t xml:space="preserve">     Bolivia</t>
  </si>
  <si>
    <t xml:space="preserve">     Primero de Enero</t>
  </si>
  <si>
    <t xml:space="preserve">     Florencia</t>
  </si>
  <si>
    <t xml:space="preserve">     Majagua</t>
  </si>
  <si>
    <t xml:space="preserve">     Venezuela</t>
  </si>
  <si>
    <t xml:space="preserve">     Baraguá</t>
  </si>
  <si>
    <t xml:space="preserve">   Camagüey</t>
  </si>
  <si>
    <t xml:space="preserve">     Carlos Manuel de Céspedes</t>
  </si>
  <si>
    <t xml:space="preserve">     Esmeralda</t>
  </si>
  <si>
    <t xml:space="preserve">     Sierra de Cubitas</t>
  </si>
  <si>
    <t xml:space="preserve">     Minas</t>
  </si>
  <si>
    <t xml:space="preserve">     Nuevitas</t>
  </si>
  <si>
    <t xml:space="preserve">     Guáimaro</t>
  </si>
  <si>
    <t xml:space="preserve">     Sibanicú</t>
  </si>
  <si>
    <t xml:space="preserve">     Florida</t>
  </si>
  <si>
    <t xml:space="preserve">     Vertientes</t>
  </si>
  <si>
    <t xml:space="preserve">     Jimaguayú</t>
  </si>
  <si>
    <t xml:space="preserve">     Najasa</t>
  </si>
  <si>
    <t xml:space="preserve">     Santa Cruz del Sur</t>
  </si>
  <si>
    <t xml:space="preserve">   Las Tunas</t>
  </si>
  <si>
    <t xml:space="preserve">     Manatí</t>
  </si>
  <si>
    <t xml:space="preserve">     Puerto Padre</t>
  </si>
  <si>
    <t xml:space="preserve">     Jesús Menéndez</t>
  </si>
  <si>
    <t xml:space="preserve">     Majibacoa</t>
  </si>
  <si>
    <t xml:space="preserve">     Jobabo</t>
  </si>
  <si>
    <t xml:space="preserve">     Colombia</t>
  </si>
  <si>
    <t xml:space="preserve">     Amancio </t>
  </si>
  <si>
    <t xml:space="preserve">   Holguín</t>
  </si>
  <si>
    <t xml:space="preserve">     Gibara</t>
  </si>
  <si>
    <t xml:space="preserve">     Rafael Freyre</t>
  </si>
  <si>
    <t xml:space="preserve">     Banes</t>
  </si>
  <si>
    <t xml:space="preserve">     Antilla</t>
  </si>
  <si>
    <t xml:space="preserve">     Báguanos</t>
  </si>
  <si>
    <t xml:space="preserve">   Granma</t>
  </si>
  <si>
    <t xml:space="preserve">     Río Cauto</t>
  </si>
  <si>
    <t xml:space="preserve">     Cauto Cristo</t>
  </si>
  <si>
    <t xml:space="preserve">     Jiguaní</t>
  </si>
  <si>
    <t xml:space="preserve">     Bayamo</t>
  </si>
  <si>
    <t xml:space="preserve">     Yara</t>
  </si>
  <si>
    <t xml:space="preserve">     Manzanillo</t>
  </si>
  <si>
    <t xml:space="preserve">     Campechuela</t>
  </si>
  <si>
    <t xml:space="preserve">     Media Luna</t>
  </si>
  <si>
    <t xml:space="preserve">     Niquero</t>
  </si>
  <si>
    <t xml:space="preserve">     Pilón</t>
  </si>
  <si>
    <t xml:space="preserve">     Bartolomé Masó</t>
  </si>
  <si>
    <t xml:space="preserve">     Buey Arriba</t>
  </si>
  <si>
    <t xml:space="preserve">     Guisa</t>
  </si>
  <si>
    <t xml:space="preserve">   Santiago de Cuba</t>
  </si>
  <si>
    <t xml:space="preserve">     Contramaestre</t>
  </si>
  <si>
    <t xml:space="preserve">     Mella</t>
  </si>
  <si>
    <t xml:space="preserve">     San Luis</t>
  </si>
  <si>
    <t xml:space="preserve">     Segundo Frente</t>
  </si>
  <si>
    <t xml:space="preserve">     Songo - La Maya</t>
  </si>
  <si>
    <t xml:space="preserve">     Palma Soriano</t>
  </si>
  <si>
    <t xml:space="preserve">     Guamá</t>
  </si>
  <si>
    <t xml:space="preserve">     Tercer Frente</t>
  </si>
  <si>
    <t xml:space="preserve">     El Salvador</t>
  </si>
  <si>
    <t xml:space="preserve">     Yateras</t>
  </si>
  <si>
    <t xml:space="preserve">     Baracoa</t>
  </si>
  <si>
    <t xml:space="preserve">     Maisí</t>
  </si>
  <si>
    <t xml:space="preserve">     Imías</t>
  </si>
  <si>
    <t xml:space="preserve">     San Antonio del Sur</t>
  </si>
  <si>
    <t xml:space="preserve">     Manuel Tames</t>
  </si>
  <si>
    <t xml:space="preserve">     Caimanera</t>
  </si>
  <si>
    <t xml:space="preserve">     Niceto Pérez</t>
  </si>
  <si>
    <t>Punta de Maisí</t>
  </si>
  <si>
    <t>20°13'</t>
  </si>
  <si>
    <t>77°40'</t>
  </si>
  <si>
    <t>74°08'</t>
  </si>
  <si>
    <t>21°57'</t>
  </si>
  <si>
    <t>82°58'</t>
  </si>
  <si>
    <t>82°54'</t>
  </si>
  <si>
    <t>21°34'</t>
  </si>
  <si>
    <t>82°33'</t>
  </si>
  <si>
    <t>21°38'</t>
  </si>
  <si>
    <t>83°11'</t>
  </si>
  <si>
    <t>23°11'</t>
  </si>
  <si>
    <t>Cubano</t>
  </si>
  <si>
    <t xml:space="preserve">         (U) </t>
  </si>
  <si>
    <t>Punta del Este</t>
  </si>
  <si>
    <t xml:space="preserve">     Ciego de Ávila</t>
  </si>
  <si>
    <t>Guantánamo - Guantánamo</t>
  </si>
  <si>
    <t>Nipe - Holguín</t>
  </si>
  <si>
    <t xml:space="preserve">La Palma - Matanzas                       </t>
  </si>
  <si>
    <t xml:space="preserve">Sagua la Grande - Villa Clara                </t>
  </si>
  <si>
    <t xml:space="preserve">Sagua la Chica - Villa Clara                   </t>
  </si>
  <si>
    <t>Chambas - Ciego de Ávila</t>
  </si>
  <si>
    <t>Caonao - Camagüey</t>
  </si>
  <si>
    <t>Chaparra - Las Tunas</t>
  </si>
  <si>
    <t>Mayarí - Holguín</t>
  </si>
  <si>
    <t>Sagua de Tánamo - Holguín</t>
  </si>
  <si>
    <t>Contramaestre - Santiago de Cuba</t>
  </si>
  <si>
    <t>Toa - Guantánamo</t>
  </si>
  <si>
    <t>Las Nuevas - Isla de la Juventud</t>
  </si>
  <si>
    <t xml:space="preserve">Cuyaguateje - Pinar del Río                      </t>
  </si>
  <si>
    <t xml:space="preserve">Hondo - Pinar del Río                               </t>
  </si>
  <si>
    <t xml:space="preserve">Ajiconal - Pinar del Río                         </t>
  </si>
  <si>
    <t xml:space="preserve">Arimao - Cienfuegos                                </t>
  </si>
  <si>
    <t xml:space="preserve">Caunao - Cienfuegos                               </t>
  </si>
  <si>
    <t xml:space="preserve">Zaza - Sancti Spíritus                              </t>
  </si>
  <si>
    <t xml:space="preserve">Jatibonico del Sur - Sancti Spíritus                 </t>
  </si>
  <si>
    <t>Majagua - Ciego de Ávila</t>
  </si>
  <si>
    <t>San Pedro - Camagüey</t>
  </si>
  <si>
    <t>Las Yeguas - Camagüey</t>
  </si>
  <si>
    <t>Tana - Las Tunas</t>
  </si>
  <si>
    <t>Jobabo - Las Tunas</t>
  </si>
  <si>
    <t>Cauto - Granma</t>
  </si>
  <si>
    <t>Bayamo - Granma</t>
  </si>
  <si>
    <t>Baconao - Santiago de Cuba</t>
  </si>
  <si>
    <t>Yateras - Guantánamo</t>
  </si>
  <si>
    <t>Límites geográficos</t>
  </si>
  <si>
    <t>Kilómetros cuadrados</t>
  </si>
  <si>
    <r>
      <t>(a)</t>
    </r>
    <r>
      <rPr>
        <sz val="9"/>
        <rFont val="Arial"/>
        <family val="2"/>
      </rPr>
      <t xml:space="preserve"> Los demás puntos extremos de la Isla de Cuba son los mismos señalados para la totalidad del archipiélago.</t>
    </r>
  </si>
  <si>
    <t xml:space="preserve">    Loma de Jacán</t>
  </si>
  <si>
    <r>
      <t>(a)</t>
    </r>
    <r>
      <rPr>
        <sz val="9"/>
        <color indexed="8"/>
        <rFont val="Arial"/>
        <family val="2"/>
      </rPr>
      <t xml:space="preserve"> Altura del punto culminante.</t>
    </r>
  </si>
  <si>
    <t xml:space="preserve">   Artemisa</t>
  </si>
  <si>
    <t xml:space="preserve">     Bahía Honda</t>
  </si>
  <si>
    <t xml:space="preserve">     Candelaria</t>
  </si>
  <si>
    <t xml:space="preserve">  La Habana</t>
  </si>
  <si>
    <t xml:space="preserve">   Mayabeque</t>
  </si>
  <si>
    <t xml:space="preserve">     Cifuentes</t>
  </si>
  <si>
    <t>Mayabeque</t>
  </si>
  <si>
    <t>Artemisa</t>
  </si>
  <si>
    <t xml:space="preserve">Almendares - La Habana              </t>
  </si>
  <si>
    <t>Cabo de San Antonio</t>
  </si>
  <si>
    <t xml:space="preserve">La Habana </t>
  </si>
  <si>
    <t xml:space="preserve">   Pico  Bayamesa</t>
  </si>
  <si>
    <t xml:space="preserve">   Pico Martí</t>
  </si>
  <si>
    <t xml:space="preserve">   Pico Palma  Mocha</t>
  </si>
  <si>
    <t xml:space="preserve">   Pico Caracas</t>
  </si>
  <si>
    <t xml:space="preserve">Mayabeque -  Mayabeque        </t>
  </si>
  <si>
    <t xml:space="preserve">San Cristóbal - Artemisa                       </t>
  </si>
  <si>
    <t>Sierra del Rosario</t>
  </si>
  <si>
    <t>Mani-Mani - Artemisa</t>
  </si>
  <si>
    <t>Jaruco - Mayabeque</t>
  </si>
  <si>
    <t xml:space="preserve">Agabama - Sancti Spíritus                   </t>
  </si>
  <si>
    <t xml:space="preserve">Mantua - Pinar del Río </t>
  </si>
  <si>
    <t>Sierra de los Órganos</t>
  </si>
  <si>
    <t>19°49'</t>
  </si>
  <si>
    <t>Punta Francés</t>
  </si>
  <si>
    <t>21°52'</t>
  </si>
  <si>
    <t xml:space="preserve">              Cayos</t>
  </si>
  <si>
    <t>Total</t>
  </si>
  <si>
    <t xml:space="preserve">  adyacentes</t>
  </si>
  <si>
    <t>23°16'</t>
  </si>
  <si>
    <t>80°55'</t>
  </si>
  <si>
    <t>21°26'</t>
  </si>
  <si>
    <t>81°09'</t>
  </si>
  <si>
    <t>84°57'</t>
  </si>
  <si>
    <t xml:space="preserve">     San Cristóbal</t>
  </si>
  <si>
    <t xml:space="preserve">     Morón</t>
  </si>
  <si>
    <t xml:space="preserve">     Ciro Redondo</t>
  </si>
  <si>
    <t xml:space="preserve">  Montañas de Trinidad</t>
  </si>
  <si>
    <t xml:space="preserve">   Montañas de Trinidad</t>
  </si>
  <si>
    <t xml:space="preserve">   Montañas de Sancti Spíritus</t>
  </si>
  <si>
    <t xml:space="preserve">  Sierra de la Cañada</t>
  </si>
  <si>
    <t xml:space="preserve">  Sierra de la Gran Piedra</t>
  </si>
  <si>
    <t>RÍOS / PROVINCIAS</t>
  </si>
  <si>
    <t>Salado - Holguín</t>
  </si>
  <si>
    <t>Estrecho de la Florida y los Canales de San Nicolás y Viejo de Bahamas</t>
  </si>
  <si>
    <t>Paso de los Vientos</t>
  </si>
  <si>
    <t xml:space="preserve">     Loma de El Toro</t>
  </si>
  <si>
    <t xml:space="preserve">   Altiplanicie de Nipe</t>
  </si>
  <si>
    <t xml:space="preserve">Hanábana - Matanzas                </t>
  </si>
  <si>
    <t xml:space="preserve">1.5 - Principales alturas por provincias y grandes unidades y subunidades del relieve </t>
  </si>
  <si>
    <t>Paises más próximos</t>
  </si>
  <si>
    <t xml:space="preserve">     Calixto García</t>
  </si>
  <si>
    <t xml:space="preserve">     Cacocum</t>
  </si>
  <si>
    <t xml:space="preserve">     Urbano Noris</t>
  </si>
  <si>
    <t xml:space="preserve">     Cueto</t>
  </si>
  <si>
    <t xml:space="preserve">     Mayarí</t>
  </si>
  <si>
    <t xml:space="preserve">     Frank País</t>
  </si>
  <si>
    <t xml:space="preserve">     Sagua de Tánamo</t>
  </si>
  <si>
    <t xml:space="preserve">     Moa</t>
  </si>
  <si>
    <t xml:space="preserve">     Jatibonico</t>
  </si>
  <si>
    <t xml:space="preserve">     Taguasco</t>
  </si>
  <si>
    <t xml:space="preserve">     Cabaiguán</t>
  </si>
  <si>
    <t xml:space="preserve">     Fomento</t>
  </si>
  <si>
    <t xml:space="preserve">     Sancti Spíritus</t>
  </si>
  <si>
    <t xml:space="preserve">     La Sierpe</t>
  </si>
  <si>
    <t xml:space="preserve">     Trinidad</t>
  </si>
  <si>
    <t xml:space="preserve">     Abreus</t>
  </si>
  <si>
    <t xml:space="preserve">     Cienfuegos</t>
  </si>
  <si>
    <t xml:space="preserve">     Cumanayagua</t>
  </si>
  <si>
    <t xml:space="preserve">     Cruces</t>
  </si>
  <si>
    <t xml:space="preserve">     Lajas</t>
  </si>
  <si>
    <t xml:space="preserve">     Palmira</t>
  </si>
  <si>
    <t xml:space="preserve">     Rodas</t>
  </si>
  <si>
    <t xml:space="preserve">     Aguada de Pasajeros</t>
  </si>
  <si>
    <t xml:space="preserve">Jatibonico del Norte - Sancti Spíritus                 </t>
  </si>
  <si>
    <t>Punta Hicacos</t>
  </si>
  <si>
    <t xml:space="preserve">Estados Unidos de América (Cayo Hueso)  a 150 km </t>
  </si>
  <si>
    <t>Mancomunidad de las Bahamas (Cayo Guinchos) a 29 km</t>
  </si>
  <si>
    <t>Jamaica a 148 km</t>
  </si>
  <si>
    <t>República de Haití a 78 km</t>
  </si>
  <si>
    <t xml:space="preserve">              </t>
  </si>
  <si>
    <t>Fuente: Diccionario Geográfico, año 2000 y Síntesis Geográfica, Económica y Cultural de Cuba, versión digital, año 2017.</t>
  </si>
  <si>
    <t>Isla de</t>
  </si>
  <si>
    <t>Cuba</t>
  </si>
  <si>
    <t>la Juventud</t>
  </si>
  <si>
    <t xml:space="preserve">      Loma de Seboruco</t>
  </si>
  <si>
    <t xml:space="preserve">      Mogote El Americano</t>
  </si>
  <si>
    <t xml:space="preserve">      Loma Cunagua</t>
  </si>
  <si>
    <t xml:space="preserve"> Sierra Judas</t>
  </si>
  <si>
    <t xml:space="preserve">Fuente: Síntesis Geográfica, Económica y Cultural de Cuba, versión digital, año 2017 y mapa plegable, Cuba. División Político - </t>
  </si>
  <si>
    <t xml:space="preserve">Fuente: Síntesis Geográfica, Económica y Cultural de Cuba, versión digital, año 2017 y mapa plegable, Cuba. División </t>
  </si>
  <si>
    <t xml:space="preserve">              Político - Administrativa, año 2011.</t>
  </si>
  <si>
    <r>
      <t xml:space="preserve">      1 974,0 </t>
    </r>
    <r>
      <rPr>
        <vertAlign val="superscript"/>
        <sz val="9"/>
        <color indexed="8"/>
        <rFont val="Arial"/>
        <family val="2"/>
      </rPr>
      <t>(a)</t>
    </r>
  </si>
  <si>
    <r>
      <t xml:space="preserve">      1 874,0 </t>
    </r>
    <r>
      <rPr>
        <vertAlign val="superscript"/>
        <sz val="9"/>
        <color indexed="8"/>
        <rFont val="Arial"/>
        <family val="2"/>
      </rPr>
      <t>(a)</t>
    </r>
  </si>
  <si>
    <r>
      <t xml:space="preserve">      1 734,0 </t>
    </r>
    <r>
      <rPr>
        <vertAlign val="superscript"/>
        <sz val="9"/>
        <color indexed="8"/>
        <rFont val="Arial"/>
        <family val="2"/>
      </rPr>
      <t>(a)</t>
    </r>
  </si>
  <si>
    <r>
      <t xml:space="preserve">      1 184,0 </t>
    </r>
    <r>
      <rPr>
        <vertAlign val="superscript"/>
        <sz val="9"/>
        <color indexed="8"/>
        <rFont val="Arial"/>
        <family val="2"/>
      </rPr>
      <t>(a)</t>
    </r>
  </si>
  <si>
    <r>
      <t xml:space="preserve">       302,9 </t>
    </r>
    <r>
      <rPr>
        <vertAlign val="superscript"/>
        <sz val="9"/>
        <color indexed="8"/>
        <rFont val="Arial"/>
        <family val="2"/>
      </rPr>
      <t>(a)</t>
    </r>
  </si>
  <si>
    <r>
      <t xml:space="preserve">       289,0 </t>
    </r>
    <r>
      <rPr>
        <vertAlign val="superscript"/>
        <sz val="9"/>
        <color indexed="8"/>
        <rFont val="Arial"/>
        <family val="2"/>
      </rPr>
      <t>(a)</t>
    </r>
  </si>
  <si>
    <r>
      <t xml:space="preserve">       324,0 </t>
    </r>
    <r>
      <rPr>
        <vertAlign val="superscript"/>
        <sz val="9"/>
        <color indexed="8"/>
        <rFont val="Arial"/>
        <family val="2"/>
      </rPr>
      <t>(a)</t>
    </r>
  </si>
  <si>
    <r>
      <t xml:space="preserve">       330,0 </t>
    </r>
    <r>
      <rPr>
        <vertAlign val="superscript"/>
        <sz val="9"/>
        <color indexed="8"/>
        <rFont val="Arial"/>
        <family val="2"/>
      </rPr>
      <t>(a)</t>
    </r>
  </si>
  <si>
    <r>
      <t xml:space="preserve">       443,0 </t>
    </r>
    <r>
      <rPr>
        <vertAlign val="superscript"/>
        <sz val="9"/>
        <color indexed="8"/>
        <rFont val="Arial"/>
        <family val="2"/>
      </rPr>
      <t>(a)</t>
    </r>
  </si>
  <si>
    <r>
      <t xml:space="preserve">       842,0 </t>
    </r>
    <r>
      <rPr>
        <vertAlign val="superscript"/>
        <sz val="9"/>
        <color indexed="8"/>
        <rFont val="Arial"/>
        <family val="2"/>
      </rPr>
      <t>(a)</t>
    </r>
  </si>
  <si>
    <r>
      <t xml:space="preserve">      1 140,0 </t>
    </r>
    <r>
      <rPr>
        <vertAlign val="superscript"/>
        <sz val="9"/>
        <color indexed="8"/>
        <rFont val="Arial"/>
        <family val="2"/>
      </rPr>
      <t>(a)</t>
    </r>
  </si>
  <si>
    <t xml:space="preserve">Fuente: Nomenclador de nombres geográficos normalizados de Cuba, año 2000 y mapas topográficos a escala </t>
  </si>
  <si>
    <t xml:space="preserve">               1:25 000 normalizados de la República de Cuba.</t>
  </si>
  <si>
    <t>Fuente: Instituto Nacional de Recursos Hidráulicos.</t>
  </si>
  <si>
    <t xml:space="preserve">1.1 - Situación geográfica de Cuba </t>
  </si>
  <si>
    <t xml:space="preserve">1.6 - Principales ríos </t>
  </si>
  <si>
    <t xml:space="preserve"> </t>
  </si>
  <si>
    <t xml:space="preserve">1.3 - Superficie de Cuba </t>
  </si>
  <si>
    <t xml:space="preserve"> Administrativa, año 2011.</t>
  </si>
  <si>
    <t xml:space="preserve">                                                                          </t>
  </si>
  <si>
    <r>
      <t xml:space="preserve"> Isla de Cuba </t>
    </r>
    <r>
      <rPr>
        <b/>
        <vertAlign val="superscript"/>
        <sz val="9"/>
        <color indexed="9"/>
        <rFont val="Arial"/>
        <family val="2"/>
      </rPr>
      <t>(a)</t>
    </r>
  </si>
  <si>
    <t>Fuente: Sistema Informativo del Catastro Nacional. Instituto Nacional de Ordenamiento Territorial y Urbanismo. 20 de abril de 2023.</t>
  </si>
  <si>
    <t>Densidad de Población por provincias y municipios, Año 2023</t>
  </si>
  <si>
    <t>efectiva</t>
  </si>
  <si>
    <t>Densidad de Población por provincias y municipios, Año 2022</t>
  </si>
  <si>
    <t>Densidad de Población por provincias y municipios, Año 2021</t>
  </si>
  <si>
    <t>Fuente: ONEI (2024) Sistema de Información Estadístico Nacional (SIEN), de Demografía 2023.</t>
  </si>
  <si>
    <t>Fuente: ONEI (2024) Sistema de Información Estadístico Nacional (SIEN), de Demografía 2021.</t>
  </si>
  <si>
    <t>Fuente: ONEI (2024) Sistema de Información Estadístico Nacional (SIEN), de Demografía 2022.</t>
  </si>
  <si>
    <t>1.2 - Límites geográficos y países más próximos a Cuba</t>
  </si>
  <si>
    <t>Estados Unidos Mexicanos a 210 km</t>
  </si>
  <si>
    <r>
      <t>(hab/km</t>
    </r>
    <r>
      <rPr>
        <b/>
        <vertAlign val="superscript"/>
        <sz val="9"/>
        <color indexed="9"/>
        <rFont val="Arial"/>
        <family val="2"/>
      </rPr>
      <t>2</t>
    </r>
    <r>
      <rPr>
        <b/>
        <sz val="9"/>
        <color indexed="9"/>
        <rFont val="Arial"/>
        <family val="2"/>
      </rPr>
      <t>)</t>
    </r>
  </si>
  <si>
    <t xml:space="preserve">     Sandino</t>
  </si>
  <si>
    <t>Altura absoluta sobre</t>
  </si>
  <si>
    <t xml:space="preserve">     Mantua</t>
  </si>
  <si>
    <t xml:space="preserve">     Minas de Matahambre</t>
  </si>
  <si>
    <t xml:space="preserve">     Viñales</t>
  </si>
  <si>
    <t xml:space="preserve">     La Palma</t>
  </si>
  <si>
    <t xml:space="preserve">     Los Palacios</t>
  </si>
  <si>
    <t xml:space="preserve">     Consolación del Sur</t>
  </si>
  <si>
    <t xml:space="preserve">     Pinar del Río</t>
  </si>
  <si>
    <t xml:space="preserve">     San Juan y Martínez</t>
  </si>
  <si>
    <t xml:space="preserve">     Guane</t>
  </si>
  <si>
    <t xml:space="preserve">     Boyeros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</si>
  <si>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Ver párrafo 7 de la Introducción</t>
    </r>
  </si>
  <si>
    <t>1.4 - Extensión superficial, población efectiva y densidad de población, año 2022</t>
  </si>
  <si>
    <t xml:space="preserve"> población</t>
  </si>
  <si>
    <t>1.4 - Extensión superficial, población efectiva y densidad de población, año 2022 (continuación)</t>
  </si>
  <si>
    <t>1.4 - Extensión superficial, población efectiva y densidad de población, año 2022 (conclusión)</t>
  </si>
  <si>
    <t>1.4 - Extensión superficial, población efectiva y densidad de población, año 2021</t>
  </si>
  <si>
    <t>1.4 - Extensión superficial, población efectiva y densidad de población, año 2021 (conclusión)</t>
  </si>
  <si>
    <t>1.4 - Extensión superficial, población efectiva y densidad de población, año 2021 (continuación)</t>
  </si>
  <si>
    <t>Extensión superficial (km2)</t>
  </si>
  <si>
    <t>1.4 - Extensión superficial, población efectiva y densidad de población, año 2023</t>
  </si>
  <si>
    <t>1.4 - Extensión superficial, población efectiva y densidad de población, año 2023 (continuación)</t>
  </si>
  <si>
    <t>1.4 - Extensión superficial, población efectiva y densidad de población, año 2023 (conclusión)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</si>
</sst>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_)"/>
    <numFmt numFmtId="165" formatCode="0.0_)"/>
    <numFmt numFmtId="166" formatCode="0.0"/>
    <numFmt numFmtId="167" formatCode="0.00_)"/>
    <numFmt numFmtId="168" formatCode="General_)"/>
    <numFmt numFmtId="169" formatCode="#\ ###\ ###.0"/>
    <numFmt numFmtId="170" formatCode="#,##0.0"/>
  </numFmts>
  <fonts count="68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i/>
      <sz val="12"/>
      <color indexed="8"/>
      <name val="Arial"/>
      <family val="2"/>
    </font>
    <font>
      <b/>
      <i/>
      <sz val="10"/>
      <name val="Arial"/>
      <family val="2"/>
    </font>
    <font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vertAlign val="superscript"/>
      <sz val="9"/>
      <name val="Arial"/>
      <family val="2"/>
    </font>
    <font>
      <b/>
      <i/>
      <sz val="9"/>
      <color indexed="8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vertAlign val="superscript"/>
      <sz val="9"/>
      <color indexed="8"/>
      <name val="Arial"/>
      <family val="2"/>
    </font>
    <font>
      <i/>
      <sz val="8"/>
      <color indexed="8"/>
      <name val="Arial"/>
      <family val="2"/>
    </font>
    <font>
      <sz val="9"/>
      <color indexed="8"/>
      <name val="Myriad Pro"/>
      <family val="2"/>
    </font>
    <font>
      <b/>
      <sz val="11"/>
      <name val="Arial"/>
      <family val="2"/>
    </font>
    <font>
      <sz val="10"/>
      <name val="MS Sans Serif"/>
      <family val="2"/>
    </font>
    <font>
      <b/>
      <sz val="9"/>
      <color indexed="8"/>
      <name val="Myriad Pro"/>
      <family val="2"/>
    </font>
    <font>
      <b/>
      <sz val="10"/>
      <name val="Arial"/>
      <family val="2"/>
    </font>
    <font>
      <b/>
      <vertAlign val="superscript"/>
      <sz val="9"/>
      <color indexed="9"/>
      <name val="Arial"/>
      <family val="2"/>
    </font>
    <font>
      <b/>
      <i/>
      <sz val="10"/>
      <color rgb="FF000099"/>
      <name val="Arial"/>
      <family val="2"/>
    </font>
    <font>
      <sz val="8"/>
      <color theme="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i/>
      <sz val="9"/>
      <color theme="0"/>
      <name val="Arial"/>
      <family val="2"/>
    </font>
    <font>
      <b/>
      <sz val="9"/>
      <color indexed="9"/>
      <name val="Arial"/>
      <family val="2"/>
    </font>
    <font>
      <vertAlign val="superscript"/>
      <sz val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6695C4"/>
      </top>
      <bottom/>
      <diagonal/>
    </border>
    <border>
      <left/>
      <right/>
      <top/>
      <bottom style="thin">
        <color rgb="FF6695C4"/>
      </bottom>
      <diagonal/>
    </border>
    <border>
      <left/>
      <right/>
      <top style="thin">
        <color theme="0"/>
      </top>
      <bottom/>
      <diagonal/>
    </border>
  </borders>
  <cellStyleXfs count="136">
    <xf numFmtId="0" fontId="0" fillId="0" borderId="0"/>
    <xf numFmtId="0" fontId="19" fillId="2" borderId="0" applyNumberFormat="0" applyBorder="0" applyAlignment="0" applyProtection="0"/>
    <xf numFmtId="0" fontId="1" fillId="2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2" borderId="0" applyNumberFormat="0" applyBorder="0" applyAlignment="0" applyProtection="0"/>
    <xf numFmtId="0" fontId="1" fillId="2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4" borderId="0" applyNumberFormat="0" applyBorder="0" applyAlignment="0" applyProtection="0"/>
    <xf numFmtId="0" fontId="1" fillId="4" borderId="0" applyNumberFormat="0" applyBorder="0" applyAlignment="0" applyProtection="0"/>
    <xf numFmtId="0" fontId="19" fillId="6" borderId="0" applyNumberFormat="0" applyBorder="0" applyAlignment="0" applyProtection="0"/>
    <xf numFmtId="0" fontId="1" fillId="6" borderId="0" applyNumberFormat="0" applyBorder="0" applyAlignment="0" applyProtection="0"/>
    <xf numFmtId="0" fontId="19" fillId="7" borderId="0" applyNumberFormat="0" applyBorder="0" applyAlignment="0" applyProtection="0"/>
    <xf numFmtId="0" fontId="1" fillId="7" borderId="0" applyNumberFormat="0" applyBorder="0" applyAlignment="0" applyProtection="0"/>
    <xf numFmtId="0" fontId="19" fillId="8" borderId="0" applyNumberFormat="0" applyBorder="0" applyAlignment="0" applyProtection="0"/>
    <xf numFmtId="0" fontId="1" fillId="8" borderId="0" applyNumberFormat="0" applyBorder="0" applyAlignment="0" applyProtection="0"/>
    <xf numFmtId="0" fontId="19" fillId="9" borderId="0" applyNumberFormat="0" applyBorder="0" applyAlignment="0" applyProtection="0"/>
    <xf numFmtId="0" fontId="1" fillId="9" borderId="0" applyNumberFormat="0" applyBorder="0" applyAlignment="0" applyProtection="0"/>
    <xf numFmtId="0" fontId="19" fillId="5" borderId="0" applyNumberFormat="0" applyBorder="0" applyAlignment="0" applyProtection="0"/>
    <xf numFmtId="0" fontId="1" fillId="5" borderId="0" applyNumberFormat="0" applyBorder="0" applyAlignment="0" applyProtection="0"/>
    <xf numFmtId="0" fontId="19" fillId="2" borderId="0" applyNumberFormat="0" applyBorder="0" applyAlignment="0" applyProtection="0"/>
    <xf numFmtId="0" fontId="1" fillId="2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3" borderId="0" applyNumberFormat="0" applyBorder="0" applyAlignment="0" applyProtection="0"/>
    <xf numFmtId="0" fontId="1" fillId="3" borderId="0" applyNumberFormat="0" applyBorder="0" applyAlignment="0" applyProtection="0"/>
    <xf numFmtId="0" fontId="19" fillId="13" borderId="0" applyNumberFormat="0" applyBorder="0" applyAlignment="0" applyProtection="0"/>
    <xf numFmtId="0" fontId="1" fillId="13" borderId="0" applyNumberFormat="0" applyBorder="0" applyAlignment="0" applyProtection="0"/>
    <xf numFmtId="0" fontId="19" fillId="9" borderId="0" applyNumberFormat="0" applyBorder="0" applyAlignment="0" applyProtection="0"/>
    <xf numFmtId="0" fontId="1" fillId="9" borderId="0" applyNumberFormat="0" applyBorder="0" applyAlignment="0" applyProtection="0"/>
    <xf numFmtId="0" fontId="19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5" borderId="0" applyNumberFormat="0" applyBorder="0" applyAlignment="0" applyProtection="0"/>
    <xf numFmtId="0" fontId="20" fillId="3" borderId="0" applyNumberFormat="0" applyBorder="0" applyAlignment="0" applyProtection="0"/>
    <xf numFmtId="0" fontId="20" fillId="16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15" borderId="0" applyNumberFormat="0" applyBorder="0" applyAlignment="0" applyProtection="0"/>
    <xf numFmtId="0" fontId="20" fillId="18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15" borderId="0" applyNumberFormat="0" applyBorder="0" applyAlignment="0" applyProtection="0"/>
    <xf numFmtId="0" fontId="20" fillId="22" borderId="0" applyNumberFormat="0" applyBorder="0" applyAlignment="0" applyProtection="0"/>
    <xf numFmtId="0" fontId="21" fillId="7" borderId="0" applyNumberFormat="0" applyBorder="0" applyAlignment="0" applyProtection="0"/>
    <xf numFmtId="0" fontId="23" fillId="23" borderId="1" applyNumberFormat="0" applyAlignment="0" applyProtection="0"/>
    <xf numFmtId="0" fontId="23" fillId="10" borderId="1" applyNumberFormat="0" applyAlignment="0" applyProtection="0"/>
    <xf numFmtId="0" fontId="24" fillId="24" borderId="2" applyNumberFormat="0" applyAlignment="0" applyProtection="0"/>
    <xf numFmtId="0" fontId="25" fillId="0" borderId="3" applyNumberFormat="0" applyFill="0" applyAlignment="0" applyProtection="0"/>
    <xf numFmtId="0" fontId="24" fillId="24" borderId="2" applyNumberFormat="0" applyAlignment="0" applyProtection="0"/>
    <xf numFmtId="0" fontId="26" fillId="0" borderId="0" applyNumberFormat="0" applyFill="0" applyBorder="0" applyAlignment="0" applyProtection="0"/>
    <xf numFmtId="0" fontId="20" fillId="25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5" borderId="0" applyNumberFormat="0" applyBorder="0" applyAlignment="0" applyProtection="0"/>
    <xf numFmtId="0" fontId="20" fillId="22" borderId="0" applyNumberFormat="0" applyBorder="0" applyAlignment="0" applyProtection="0"/>
    <xf numFmtId="0" fontId="27" fillId="2" borderId="1" applyNumberFormat="0" applyAlignment="0" applyProtection="0"/>
    <xf numFmtId="0" fontId="28" fillId="0" borderId="0" applyNumberFormat="0" applyFill="0" applyBorder="0" applyAlignment="0" applyProtection="0"/>
    <xf numFmtId="0" fontId="22" fillId="8" borderId="0" applyNumberFormat="0" applyBorder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1" fillId="0" borderId="6" applyNumberFormat="0" applyFill="0" applyAlignment="0" applyProtection="0"/>
    <xf numFmtId="0" fontId="31" fillId="0" borderId="0" applyNumberFormat="0" applyFill="0" applyBorder="0" applyAlignment="0" applyProtection="0"/>
    <xf numFmtId="0" fontId="21" fillId="7" borderId="0" applyNumberFormat="0" applyBorder="0" applyAlignment="0" applyProtection="0"/>
    <xf numFmtId="0" fontId="27" fillId="11" borderId="1" applyNumberFormat="0" applyAlignment="0" applyProtection="0"/>
    <xf numFmtId="0" fontId="25" fillId="0" borderId="3" applyNumberFormat="0" applyFill="0" applyAlignment="0" applyProtection="0"/>
    <xf numFmtId="43" fontId="2" fillId="0" borderId="0" applyFont="0" applyFill="0" applyBorder="0" applyAlignment="0" applyProtection="0"/>
    <xf numFmtId="0" fontId="32" fillId="11" borderId="0" applyNumberFormat="0" applyBorder="0" applyAlignment="0" applyProtection="0"/>
    <xf numFmtId="0" fontId="19" fillId="0" borderId="0"/>
    <xf numFmtId="0" fontId="1" fillId="0" borderId="0"/>
    <xf numFmtId="0" fontId="56" fillId="0" borderId="0"/>
    <xf numFmtId="0" fontId="19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164" fontId="3" fillId="0" borderId="0"/>
    <xf numFmtId="165" fontId="3" fillId="0" borderId="0"/>
    <xf numFmtId="0" fontId="41" fillId="0" borderId="0"/>
    <xf numFmtId="0" fontId="2" fillId="0" borderId="0"/>
    <xf numFmtId="164" fontId="3" fillId="0" borderId="0"/>
    <xf numFmtId="167" fontId="3" fillId="0" borderId="0"/>
    <xf numFmtId="168" fontId="3" fillId="0" borderId="0"/>
    <xf numFmtId="168" fontId="34" fillId="0" borderId="0"/>
    <xf numFmtId="168" fontId="34" fillId="0" borderId="0"/>
    <xf numFmtId="168" fontId="34" fillId="0" borderId="0"/>
    <xf numFmtId="0" fontId="19" fillId="4" borderId="7" applyNumberFormat="0" applyFont="0" applyAlignment="0" applyProtection="0"/>
    <xf numFmtId="0" fontId="1" fillId="4" borderId="7" applyNumberFormat="0" applyFont="0" applyAlignment="0" applyProtection="0"/>
    <xf numFmtId="0" fontId="33" fillId="4" borderId="7" applyNumberFormat="0" applyFont="0" applyAlignment="0" applyProtection="0"/>
    <xf numFmtId="0" fontId="2" fillId="4" borderId="7" applyNumberFormat="0" applyFont="0" applyAlignment="0" applyProtection="0"/>
    <xf numFmtId="0" fontId="35" fillId="23" borderId="8" applyNumberFormat="0" applyAlignment="0" applyProtection="0"/>
    <xf numFmtId="0" fontId="35" fillId="10" borderId="8" applyNumberFormat="0" applyAlignment="0" applyProtection="0"/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5" applyNumberFormat="0" applyFill="0" applyAlignment="0" applyProtection="0"/>
    <xf numFmtId="0" fontId="26" fillId="0" borderId="9" applyNumberFormat="0" applyFill="0" applyAlignment="0" applyProtection="0"/>
    <xf numFmtId="0" fontId="40" fillId="0" borderId="10" applyNumberFormat="0" applyFill="0" applyAlignment="0" applyProtection="0"/>
    <xf numFmtId="0" fontId="36" fillId="0" borderId="0" applyNumberFormat="0" applyFill="0" applyBorder="0" applyAlignment="0" applyProtection="0"/>
  </cellStyleXfs>
  <cellXfs count="298">
    <xf numFmtId="0" fontId="0" fillId="0" borderId="0" xfId="0"/>
    <xf numFmtId="164" fontId="4" fillId="0" borderId="0" xfId="112" applyFont="1" applyAlignment="1" applyProtection="1">
      <alignment horizontal="left"/>
      <protection locked="0"/>
    </xf>
    <xf numFmtId="164" fontId="4" fillId="0" borderId="0" xfId="112" applyFont="1"/>
    <xf numFmtId="164" fontId="5" fillId="0" borderId="0" xfId="112" applyFont="1"/>
    <xf numFmtId="164" fontId="7" fillId="0" borderId="0" xfId="112" applyFont="1" applyAlignment="1" applyProtection="1">
      <alignment horizontal="right"/>
    </xf>
    <xf numFmtId="164" fontId="3" fillId="0" borderId="0" xfId="112"/>
    <xf numFmtId="164" fontId="6" fillId="0" borderId="11" xfId="112" applyFont="1" applyBorder="1" applyAlignment="1" applyProtection="1">
      <alignment horizontal="left"/>
      <protection locked="0"/>
    </xf>
    <xf numFmtId="164" fontId="6" fillId="0" borderId="11" xfId="112" applyFont="1" applyBorder="1"/>
    <xf numFmtId="164" fontId="6" fillId="0" borderId="11" xfId="112" applyFont="1" applyBorder="1" applyAlignment="1" applyProtection="1">
      <alignment horizontal="left"/>
    </xf>
    <xf numFmtId="164" fontId="3" fillId="0" borderId="0" xfId="112" applyAlignment="1" applyProtection="1">
      <alignment horizontal="left"/>
    </xf>
    <xf numFmtId="164" fontId="7" fillId="0" borderId="0" xfId="112" applyFont="1" applyAlignment="1" applyProtection="1">
      <alignment horizontal="center"/>
    </xf>
    <xf numFmtId="164" fontId="6" fillId="0" borderId="0" xfId="112" applyFont="1" applyBorder="1"/>
    <xf numFmtId="164" fontId="7" fillId="0" borderId="0" xfId="112" applyFont="1"/>
    <xf numFmtId="164" fontId="7" fillId="0" borderId="0" xfId="112" applyFont="1" applyAlignment="1" applyProtection="1">
      <alignment horizontal="center"/>
      <protection locked="0"/>
    </xf>
    <xf numFmtId="164" fontId="7" fillId="0" borderId="0" xfId="112" applyFont="1" applyAlignment="1" applyProtection="1">
      <alignment horizontal="left"/>
      <protection locked="0"/>
    </xf>
    <xf numFmtId="164" fontId="8" fillId="0" borderId="0" xfId="112" applyFont="1" applyAlignment="1" applyProtection="1">
      <alignment horizontal="left"/>
      <protection locked="0"/>
    </xf>
    <xf numFmtId="164" fontId="8" fillId="0" borderId="0" xfId="112" applyFont="1" applyAlignment="1" applyProtection="1">
      <alignment horizontal="left"/>
    </xf>
    <xf numFmtId="164" fontId="6" fillId="0" borderId="0" xfId="112" applyFont="1" applyProtection="1"/>
    <xf numFmtId="164" fontId="9" fillId="0" borderId="0" xfId="112" applyFont="1"/>
    <xf numFmtId="164" fontId="9" fillId="0" borderId="0" xfId="112" applyFont="1" applyAlignment="1" applyProtection="1">
      <alignment horizontal="left"/>
    </xf>
    <xf numFmtId="164" fontId="6" fillId="0" borderId="0" xfId="112" applyFont="1" applyAlignment="1" applyProtection="1">
      <alignment horizontal="right"/>
    </xf>
    <xf numFmtId="165" fontId="7" fillId="0" borderId="11" xfId="113" applyFont="1" applyBorder="1" applyAlignment="1" applyProtection="1">
      <alignment horizontal="left"/>
      <protection locked="0"/>
    </xf>
    <xf numFmtId="166" fontId="6" fillId="0" borderId="0" xfId="112" applyNumberFormat="1" applyFont="1" applyProtection="1">
      <protection locked="0"/>
    </xf>
    <xf numFmtId="166" fontId="6" fillId="0" borderId="0" xfId="112" applyNumberFormat="1" applyFont="1"/>
    <xf numFmtId="164" fontId="3" fillId="0" borderId="11" xfId="112" applyBorder="1"/>
    <xf numFmtId="164" fontId="3" fillId="0" borderId="0" xfId="112" applyBorder="1"/>
    <xf numFmtId="164" fontId="7" fillId="0" borderId="0" xfId="112" applyFont="1" applyAlignment="1">
      <alignment horizontal="center"/>
    </xf>
    <xf numFmtId="164" fontId="6" fillId="0" borderId="0" xfId="112" applyFont="1" applyBorder="1" applyAlignment="1" applyProtection="1">
      <alignment horizontal="left"/>
      <protection locked="0"/>
    </xf>
    <xf numFmtId="164" fontId="6" fillId="0" borderId="0" xfId="112" applyFont="1" applyBorder="1" applyAlignment="1" applyProtection="1">
      <alignment horizontal="left"/>
    </xf>
    <xf numFmtId="166" fontId="6" fillId="0" borderId="0" xfId="112" applyNumberFormat="1" applyFont="1" applyProtection="1"/>
    <xf numFmtId="166" fontId="6" fillId="0" borderId="0" xfId="112" applyNumberFormat="1" applyFont="1" applyAlignment="1" applyProtection="1">
      <alignment horizontal="right"/>
    </xf>
    <xf numFmtId="164" fontId="10" fillId="0" borderId="0" xfId="112" applyFont="1" applyAlignment="1">
      <alignment horizontal="center"/>
    </xf>
    <xf numFmtId="166" fontId="6" fillId="0" borderId="0" xfId="112" applyNumberFormat="1" applyFont="1" applyAlignment="1" applyProtection="1">
      <alignment horizontal="left"/>
    </xf>
    <xf numFmtId="167" fontId="6" fillId="0" borderId="0" xfId="112" applyNumberFormat="1" applyFont="1" applyProtection="1"/>
    <xf numFmtId="167" fontId="6" fillId="0" borderId="0" xfId="112" applyNumberFormat="1" applyFont="1" applyProtection="1">
      <protection locked="0"/>
    </xf>
    <xf numFmtId="164" fontId="8" fillId="0" borderId="11" xfId="112" applyFont="1" applyBorder="1" applyAlignment="1" applyProtection="1">
      <alignment horizontal="left"/>
      <protection locked="0"/>
    </xf>
    <xf numFmtId="164" fontId="8" fillId="0" borderId="0" xfId="112" applyFont="1" applyBorder="1" applyAlignment="1" applyProtection="1">
      <alignment horizontal="left"/>
      <protection locked="0"/>
    </xf>
    <xf numFmtId="164" fontId="11" fillId="0" borderId="0" xfId="112" applyFont="1"/>
    <xf numFmtId="164" fontId="11" fillId="0" borderId="11" xfId="112" applyFont="1" applyBorder="1"/>
    <xf numFmtId="2" fontId="3" fillId="0" borderId="0" xfId="112" applyNumberFormat="1" applyAlignment="1">
      <alignment horizontal="center"/>
    </xf>
    <xf numFmtId="2" fontId="3" fillId="0" borderId="0" xfId="112" applyNumberFormat="1" applyAlignment="1" applyProtection="1">
      <alignment horizontal="center"/>
      <protection locked="0" hidden="1"/>
    </xf>
    <xf numFmtId="168" fontId="13" fillId="0" borderId="0" xfId="118" applyFont="1" applyFill="1" applyAlignment="1" applyProtection="1"/>
    <xf numFmtId="168" fontId="12" fillId="0" borderId="0" xfId="118" applyFont="1" applyFill="1" applyProtection="1"/>
    <xf numFmtId="168" fontId="12" fillId="0" borderId="0" xfId="118" applyFont="1" applyFill="1" applyAlignment="1" applyProtection="1">
      <alignment horizontal="right"/>
    </xf>
    <xf numFmtId="168" fontId="12" fillId="0" borderId="0" xfId="118" applyFont="1" applyFill="1" applyAlignment="1" applyProtection="1"/>
    <xf numFmtId="168" fontId="13" fillId="0" borderId="0" xfId="118" applyFont="1" applyFill="1" applyProtection="1"/>
    <xf numFmtId="168" fontId="17" fillId="0" borderId="0" xfId="118" applyFont="1" applyFill="1" applyProtection="1"/>
    <xf numFmtId="168" fontId="12" fillId="0" borderId="0" xfId="118" applyFont="1" applyFill="1" applyBorder="1" applyAlignment="1" applyProtection="1"/>
    <xf numFmtId="168" fontId="12" fillId="0" borderId="0" xfId="118" applyFont="1" applyFill="1" applyBorder="1" applyProtection="1"/>
    <xf numFmtId="168" fontId="15" fillId="0" borderId="0" xfId="120" applyFont="1"/>
    <xf numFmtId="168" fontId="14" fillId="0" borderId="0" xfId="120" applyFont="1"/>
    <xf numFmtId="168" fontId="43" fillId="0" borderId="0" xfId="120" applyFont="1"/>
    <xf numFmtId="166" fontId="12" fillId="0" borderId="0" xfId="118" applyNumberFormat="1" applyFont="1" applyFill="1" applyProtection="1"/>
    <xf numFmtId="168" fontId="17" fillId="0" borderId="0" xfId="118" applyFont="1" applyFill="1" applyAlignment="1" applyProtection="1">
      <alignment horizontal="right"/>
    </xf>
    <xf numFmtId="168" fontId="18" fillId="0" borderId="0" xfId="118" applyFont="1" applyFill="1" applyBorder="1" applyProtection="1"/>
    <xf numFmtId="168" fontId="42" fillId="0" borderId="0" xfId="118" applyFont="1" applyFill="1" applyBorder="1" applyProtection="1"/>
    <xf numFmtId="168" fontId="42" fillId="0" borderId="0" xfId="118" applyFont="1" applyFill="1" applyBorder="1" applyAlignment="1" applyProtection="1">
      <alignment horizontal="right"/>
    </xf>
    <xf numFmtId="168" fontId="45" fillId="0" borderId="0" xfId="118" applyFont="1" applyFill="1" applyBorder="1" applyAlignment="1" applyProtection="1">
      <alignment horizontal="left"/>
    </xf>
    <xf numFmtId="168" fontId="42" fillId="0" borderId="0" xfId="118" applyFont="1" applyFill="1" applyBorder="1" applyAlignment="1" applyProtection="1">
      <alignment horizontal="left"/>
    </xf>
    <xf numFmtId="168" fontId="18" fillId="0" borderId="0" xfId="118" applyFont="1" applyFill="1" applyBorder="1" applyAlignment="1" applyProtection="1">
      <alignment horizontal="right"/>
    </xf>
    <xf numFmtId="168" fontId="18" fillId="0" borderId="0" xfId="118" applyFont="1" applyFill="1" applyBorder="1" applyAlignment="1" applyProtection="1"/>
    <xf numFmtId="168" fontId="18" fillId="0" borderId="0" xfId="118" applyFont="1" applyFill="1" applyBorder="1" applyAlignment="1" applyProtection="1">
      <alignment horizontal="left"/>
    </xf>
    <xf numFmtId="0" fontId="42" fillId="0" borderId="0" xfId="0" applyFont="1" applyBorder="1"/>
    <xf numFmtId="0" fontId="42" fillId="0" borderId="0" xfId="0" applyFont="1" applyBorder="1" applyAlignment="1">
      <alignment horizontal="justify" wrapText="1"/>
    </xf>
    <xf numFmtId="168" fontId="48" fillId="0" borderId="0" xfId="118" applyFont="1" applyFill="1" applyBorder="1" applyAlignment="1" applyProtection="1">
      <alignment horizontal="right"/>
    </xf>
    <xf numFmtId="168" fontId="48" fillId="0" borderId="0" xfId="118" applyFont="1" applyFill="1" applyBorder="1" applyAlignment="1" applyProtection="1"/>
    <xf numFmtId="168" fontId="17" fillId="0" borderId="0" xfId="118" applyFont="1" applyFill="1" applyBorder="1" applyAlignment="1" applyProtection="1">
      <alignment horizontal="right"/>
    </xf>
    <xf numFmtId="168" fontId="17" fillId="0" borderId="0" xfId="118" applyFont="1" applyFill="1" applyBorder="1" applyAlignment="1" applyProtection="1"/>
    <xf numFmtId="168" fontId="48" fillId="0" borderId="0" xfId="118" applyFont="1" applyFill="1" applyBorder="1" applyProtection="1"/>
    <xf numFmtId="168" fontId="42" fillId="0" borderId="0" xfId="118" applyFont="1" applyFill="1" applyBorder="1" applyAlignment="1" applyProtection="1"/>
    <xf numFmtId="168" fontId="50" fillId="0" borderId="0" xfId="118" applyFont="1" applyFill="1" applyBorder="1" applyAlignment="1" applyProtection="1">
      <alignment horizontal="left"/>
    </xf>
    <xf numFmtId="3" fontId="18" fillId="0" borderId="0" xfId="118" applyNumberFormat="1" applyFont="1" applyFill="1" applyBorder="1" applyAlignment="1" applyProtection="1">
      <alignment horizontal="right"/>
    </xf>
    <xf numFmtId="3" fontId="51" fillId="0" borderId="0" xfId="117" applyNumberFormat="1" applyFont="1" applyBorder="1" applyAlignment="1" applyProtection="1"/>
    <xf numFmtId="170" fontId="18" fillId="0" borderId="0" xfId="118" applyNumberFormat="1" applyFont="1" applyFill="1" applyBorder="1" applyAlignment="1" applyProtection="1">
      <protection locked="0"/>
    </xf>
    <xf numFmtId="164" fontId="43" fillId="0" borderId="0" xfId="116" applyFont="1" applyBorder="1" applyAlignment="1" applyProtection="1">
      <alignment horizontal="left"/>
    </xf>
    <xf numFmtId="3" fontId="50" fillId="0" borderId="0" xfId="118" applyNumberFormat="1" applyFont="1" applyFill="1" applyBorder="1" applyAlignment="1" applyProtection="1">
      <alignment horizontal="right"/>
    </xf>
    <xf numFmtId="3" fontId="51" fillId="0" borderId="0" xfId="117" applyNumberFormat="1" applyFont="1" applyBorder="1" applyAlignment="1" applyProtection="1">
      <protection locked="0"/>
    </xf>
    <xf numFmtId="168" fontId="47" fillId="0" borderId="0" xfId="120" applyFont="1"/>
    <xf numFmtId="168" fontId="43" fillId="0" borderId="0" xfId="120" applyFont="1" applyBorder="1" applyAlignment="1">
      <alignment horizontal="right"/>
    </xf>
    <xf numFmtId="168" fontId="51" fillId="0" borderId="0" xfId="120" applyFont="1" applyBorder="1" applyAlignment="1">
      <alignment horizontal="right"/>
    </xf>
    <xf numFmtId="168" fontId="51" fillId="0" borderId="0" xfId="120" applyFont="1" applyBorder="1"/>
    <xf numFmtId="168" fontId="51" fillId="0" borderId="0" xfId="120" applyFont="1" applyBorder="1" applyAlignment="1" applyProtection="1">
      <alignment horizontal="left"/>
      <protection locked="0"/>
    </xf>
    <xf numFmtId="168" fontId="51" fillId="0" borderId="0" xfId="120" applyFont="1" applyBorder="1" applyAlignment="1" applyProtection="1">
      <alignment horizontal="left"/>
    </xf>
    <xf numFmtId="168" fontId="51" fillId="0" borderId="0" xfId="120" applyFont="1" applyBorder="1" applyAlignment="1" applyProtection="1"/>
    <xf numFmtId="168" fontId="43" fillId="0" borderId="0" xfId="120" applyFont="1" applyBorder="1" applyAlignment="1" applyProtection="1">
      <alignment horizontal="left"/>
      <protection locked="0"/>
    </xf>
    <xf numFmtId="168" fontId="44" fillId="0" borderId="0" xfId="120" applyFont="1" applyBorder="1" applyAlignment="1" applyProtection="1">
      <alignment horizontal="left"/>
      <protection locked="0"/>
    </xf>
    <xf numFmtId="3" fontId="43" fillId="0" borderId="0" xfId="120" applyNumberFormat="1" applyFont="1" applyBorder="1" applyAlignment="1">
      <alignment horizontal="right"/>
    </xf>
    <xf numFmtId="3" fontId="43" fillId="0" borderId="0" xfId="120" applyNumberFormat="1" applyFont="1" applyBorder="1" applyAlignment="1" applyProtection="1">
      <alignment horizontal="right"/>
      <protection locked="0"/>
    </xf>
    <xf numFmtId="3" fontId="51" fillId="0" borderId="0" xfId="120" applyNumberFormat="1" applyFont="1" applyBorder="1" applyAlignment="1" applyProtection="1">
      <alignment horizontal="right"/>
      <protection locked="0"/>
    </xf>
    <xf numFmtId="3" fontId="51" fillId="0" borderId="0" xfId="120" applyNumberFormat="1" applyFont="1" applyBorder="1" applyAlignment="1">
      <alignment horizontal="right"/>
    </xf>
    <xf numFmtId="168" fontId="43" fillId="0" borderId="0" xfId="120" applyFont="1" applyBorder="1" applyAlignment="1" applyProtection="1">
      <alignment horizontal="right"/>
      <protection locked="0"/>
    </xf>
    <xf numFmtId="168" fontId="51" fillId="0" borderId="0" xfId="120" applyFont="1" applyBorder="1" applyAlignment="1" applyProtection="1">
      <alignment horizontal="right"/>
      <protection locked="0"/>
    </xf>
    <xf numFmtId="168" fontId="14" fillId="0" borderId="0" xfId="119" applyFont="1" applyBorder="1"/>
    <xf numFmtId="168" fontId="14" fillId="0" borderId="0" xfId="120" applyFont="1" applyAlignment="1">
      <alignment horizontal="right"/>
    </xf>
    <xf numFmtId="168" fontId="12" fillId="26" borderId="0" xfId="118" applyFont="1" applyFill="1" applyProtection="1"/>
    <xf numFmtId="168" fontId="54" fillId="0" borderId="0" xfId="120" applyFont="1"/>
    <xf numFmtId="168" fontId="44" fillId="0" borderId="0" xfId="120" applyFont="1" applyFill="1" applyBorder="1" applyAlignment="1" applyProtection="1">
      <alignment horizontal="left"/>
      <protection locked="0"/>
    </xf>
    <xf numFmtId="168" fontId="43" fillId="0" borderId="0" xfId="120" applyFont="1" applyBorder="1" applyAlignment="1" applyProtection="1">
      <alignment horizontal="left" indent="1"/>
      <protection locked="0"/>
    </xf>
    <xf numFmtId="168" fontId="55" fillId="0" borderId="0" xfId="118" applyFont="1" applyFill="1" applyProtection="1"/>
    <xf numFmtId="168" fontId="43" fillId="0" borderId="0" xfId="120" applyFont="1" applyFill="1" applyBorder="1" applyAlignment="1" applyProtection="1">
      <alignment horizontal="left"/>
      <protection locked="0"/>
    </xf>
    <xf numFmtId="3" fontId="43" fillId="0" borderId="0" xfId="120" applyNumberFormat="1" applyFont="1" applyFill="1" applyBorder="1" applyAlignment="1" applyProtection="1">
      <alignment horizontal="right"/>
      <protection locked="0"/>
    </xf>
    <xf numFmtId="3" fontId="51" fillId="0" borderId="0" xfId="120" applyNumberFormat="1" applyFont="1" applyFill="1" applyBorder="1" applyAlignment="1">
      <alignment horizontal="right"/>
    </xf>
    <xf numFmtId="168" fontId="51" fillId="0" borderId="0" xfId="120" applyFont="1" applyFill="1" applyBorder="1"/>
    <xf numFmtId="168" fontId="14" fillId="0" borderId="0" xfId="120" applyFont="1" applyFill="1"/>
    <xf numFmtId="168" fontId="43" fillId="0" borderId="0" xfId="120" applyFont="1" applyBorder="1"/>
    <xf numFmtId="168" fontId="54" fillId="0" borderId="0" xfId="120" applyFont="1" applyAlignment="1">
      <alignment horizontal="right"/>
    </xf>
    <xf numFmtId="49" fontId="12" fillId="0" borderId="0" xfId="118" applyNumberFormat="1" applyFont="1" applyFill="1" applyProtection="1"/>
    <xf numFmtId="168" fontId="17" fillId="0" borderId="0" xfId="120" applyFont="1"/>
    <xf numFmtId="168" fontId="13" fillId="0" borderId="0" xfId="120" applyFont="1"/>
    <xf numFmtId="168" fontId="42" fillId="0" borderId="0" xfId="120" applyFont="1" applyBorder="1" applyAlignment="1" applyProtection="1">
      <alignment horizontal="left"/>
      <protection locked="0"/>
    </xf>
    <xf numFmtId="166" fontId="42" fillId="0" borderId="0" xfId="119" applyNumberFormat="1" applyFont="1" applyBorder="1" applyProtection="1">
      <protection locked="0"/>
    </xf>
    <xf numFmtId="168" fontId="18" fillId="27" borderId="0" xfId="118" applyFont="1" applyFill="1" applyBorder="1" applyAlignment="1" applyProtection="1">
      <alignment horizontal="right"/>
    </xf>
    <xf numFmtId="168" fontId="18" fillId="27" borderId="0" xfId="118" applyFont="1" applyFill="1" applyBorder="1" applyAlignment="1" applyProtection="1"/>
    <xf numFmtId="168" fontId="42" fillId="27" borderId="0" xfId="118" applyFont="1" applyFill="1" applyBorder="1" applyAlignment="1" applyProtection="1">
      <alignment horizontal="left"/>
    </xf>
    <xf numFmtId="168" fontId="42" fillId="27" borderId="0" xfId="118" applyFont="1" applyFill="1" applyBorder="1" applyAlignment="1" applyProtection="1">
      <alignment horizontal="right"/>
    </xf>
    <xf numFmtId="168" fontId="12" fillId="27" borderId="0" xfId="118" applyFont="1" applyFill="1" applyBorder="1" applyProtection="1"/>
    <xf numFmtId="168" fontId="12" fillId="27" borderId="0" xfId="118" applyFont="1" applyFill="1" applyBorder="1" applyAlignment="1" applyProtection="1">
      <alignment horizontal="right"/>
    </xf>
    <xf numFmtId="168" fontId="12" fillId="27" borderId="0" xfId="118" applyFont="1" applyFill="1" applyBorder="1" applyAlignment="1" applyProtection="1"/>
    <xf numFmtId="168" fontId="18" fillId="27" borderId="0" xfId="118" applyFont="1" applyFill="1" applyBorder="1" applyAlignment="1" applyProtection="1">
      <alignment horizontal="left"/>
    </xf>
    <xf numFmtId="168" fontId="49" fillId="27" borderId="0" xfId="118" applyFont="1" applyFill="1" applyBorder="1" applyProtection="1"/>
    <xf numFmtId="168" fontId="60" fillId="0" borderId="0" xfId="118" applyFont="1" applyFill="1" applyBorder="1" applyAlignment="1" applyProtection="1">
      <alignment horizontal="left"/>
    </xf>
    <xf numFmtId="168" fontId="42" fillId="27" borderId="0" xfId="118" applyFont="1" applyFill="1" applyBorder="1" applyAlignment="1" applyProtection="1"/>
    <xf numFmtId="168" fontId="43" fillId="27" borderId="0" xfId="120" applyFont="1" applyFill="1" applyBorder="1" applyAlignment="1" applyProtection="1">
      <alignment horizontal="left"/>
    </xf>
    <xf numFmtId="170" fontId="42" fillId="0" borderId="0" xfId="118" applyNumberFormat="1" applyFont="1" applyFill="1" applyBorder="1" applyAlignment="1" applyProtection="1">
      <alignment horizontal="right"/>
      <protection locked="0"/>
    </xf>
    <xf numFmtId="169" fontId="42" fillId="0" borderId="0" xfId="119" applyNumberFormat="1" applyFont="1" applyFill="1" applyBorder="1" applyAlignment="1" applyProtection="1">
      <alignment horizontal="left"/>
      <protection locked="0"/>
    </xf>
    <xf numFmtId="168" fontId="42" fillId="0" borderId="0" xfId="118" applyFont="1" applyFill="1" applyBorder="1" applyAlignment="1" applyProtection="1">
      <alignment horizontal="left" vertical="center"/>
    </xf>
    <xf numFmtId="4" fontId="42" fillId="0" borderId="0" xfId="118" applyNumberFormat="1" applyFont="1" applyFill="1" applyBorder="1" applyAlignment="1" applyProtection="1">
      <alignment horizontal="right" vertical="center"/>
    </xf>
    <xf numFmtId="168" fontId="42" fillId="0" borderId="0" xfId="119" applyFont="1" applyBorder="1" applyAlignment="1" applyProtection="1">
      <alignment horizontal="left"/>
      <protection locked="0"/>
    </xf>
    <xf numFmtId="166" fontId="43" fillId="0" borderId="0" xfId="120" applyNumberFormat="1" applyFont="1" applyBorder="1" applyAlignment="1" applyProtection="1">
      <alignment horizontal="right"/>
      <protection locked="0"/>
    </xf>
    <xf numFmtId="166" fontId="43" fillId="0" borderId="0" xfId="120" applyNumberFormat="1" applyFont="1" applyBorder="1" applyAlignment="1">
      <alignment horizontal="right"/>
    </xf>
    <xf numFmtId="166" fontId="43" fillId="0" borderId="0" xfId="120" applyNumberFormat="1" applyFont="1" applyFill="1" applyBorder="1" applyAlignment="1" applyProtection="1">
      <alignment horizontal="right"/>
      <protection locked="0"/>
    </xf>
    <xf numFmtId="170" fontId="43" fillId="0" borderId="0" xfId="120" applyNumberFormat="1" applyFont="1" applyBorder="1" applyAlignment="1" applyProtection="1">
      <alignment horizontal="right"/>
      <protection locked="0"/>
    </xf>
    <xf numFmtId="168" fontId="45" fillId="0" borderId="0" xfId="119" applyFont="1" applyBorder="1"/>
    <xf numFmtId="168" fontId="55" fillId="0" borderId="0" xfId="119" applyFont="1" applyBorder="1" applyAlignment="1">
      <alignment horizontal="right"/>
    </xf>
    <xf numFmtId="168" fontId="55" fillId="0" borderId="0" xfId="119" applyFont="1" applyBorder="1"/>
    <xf numFmtId="168" fontId="13" fillId="0" borderId="0" xfId="119" applyFont="1" applyBorder="1"/>
    <xf numFmtId="168" fontId="13" fillId="0" borderId="0" xfId="119" applyFont="1"/>
    <xf numFmtId="168" fontId="45" fillId="0" borderId="0" xfId="119" applyFont="1" applyBorder="1" applyAlignment="1" applyProtection="1">
      <alignment horizontal="left"/>
      <protection locked="0"/>
    </xf>
    <xf numFmtId="168" fontId="12" fillId="0" borderId="0" xfId="119" applyFont="1" applyBorder="1"/>
    <xf numFmtId="168" fontId="12" fillId="0" borderId="0" xfId="119" applyFont="1"/>
    <xf numFmtId="168" fontId="16" fillId="27" borderId="0" xfId="119" applyFont="1" applyFill="1" applyBorder="1" applyAlignment="1" applyProtection="1">
      <alignment horizontal="left"/>
      <protection locked="0"/>
    </xf>
    <xf numFmtId="168" fontId="16" fillId="27" borderId="0" xfId="119" applyFont="1" applyFill="1" applyBorder="1" applyAlignment="1" applyProtection="1">
      <alignment horizontal="right"/>
      <protection locked="0"/>
    </xf>
    <xf numFmtId="168" fontId="42" fillId="0" borderId="0" xfId="119" applyFont="1" applyBorder="1"/>
    <xf numFmtId="168" fontId="42" fillId="0" borderId="0" xfId="119" applyFont="1" applyBorder="1" applyAlignment="1">
      <alignment horizontal="right"/>
    </xf>
    <xf numFmtId="169" fontId="42" fillId="0" borderId="0" xfId="119" applyNumberFormat="1" applyFont="1" applyBorder="1" applyAlignment="1">
      <alignment horizontal="right"/>
    </xf>
    <xf numFmtId="166" fontId="42" fillId="0" borderId="0" xfId="119" applyNumberFormat="1" applyFont="1" applyBorder="1" applyAlignment="1" applyProtection="1">
      <alignment horizontal="right"/>
      <protection locked="0"/>
    </xf>
    <xf numFmtId="168" fontId="42" fillId="0" borderId="0" xfId="119" applyFont="1" applyBorder="1" applyAlignment="1" applyProtection="1">
      <alignment horizontal="right"/>
      <protection locked="0"/>
    </xf>
    <xf numFmtId="169" fontId="42" fillId="0" borderId="0" xfId="119" applyNumberFormat="1" applyFont="1" applyBorder="1" applyAlignment="1" applyProtection="1">
      <alignment horizontal="left"/>
      <protection locked="0"/>
    </xf>
    <xf numFmtId="169" fontId="42" fillId="0" borderId="0" xfId="119" applyNumberFormat="1" applyFont="1" applyBorder="1" applyAlignment="1" applyProtection="1">
      <alignment horizontal="right"/>
      <protection locked="0"/>
    </xf>
    <xf numFmtId="168" fontId="42" fillId="0" borderId="0" xfId="119" applyFont="1" applyFill="1" applyBorder="1" applyAlignment="1" applyProtection="1">
      <alignment horizontal="left"/>
      <protection locked="0"/>
    </xf>
    <xf numFmtId="168" fontId="12" fillId="0" borderId="0" xfId="119" applyFont="1" applyFill="1"/>
    <xf numFmtId="166" fontId="42" fillId="0" borderId="0" xfId="119" applyNumberFormat="1" applyFont="1" applyBorder="1"/>
    <xf numFmtId="168" fontId="42" fillId="0" borderId="0" xfId="119" applyFont="1" applyBorder="1" applyAlignment="1" applyProtection="1">
      <protection locked="0"/>
    </xf>
    <xf numFmtId="166" fontId="42" fillId="0" borderId="0" xfId="119" applyNumberFormat="1" applyFont="1" applyBorder="1" applyAlignment="1">
      <alignment horizontal="right"/>
    </xf>
    <xf numFmtId="168" fontId="12" fillId="0" borderId="0" xfId="119" applyFont="1" applyAlignment="1">
      <alignment horizontal="right"/>
    </xf>
    <xf numFmtId="168" fontId="16" fillId="0" borderId="0" xfId="119" applyFont="1" applyBorder="1" applyAlignment="1" applyProtection="1">
      <alignment horizontal="left"/>
      <protection locked="0"/>
    </xf>
    <xf numFmtId="168" fontId="16" fillId="0" borderId="0" xfId="119" applyFont="1" applyBorder="1"/>
    <xf numFmtId="168" fontId="16" fillId="0" borderId="0" xfId="119" applyFont="1" applyBorder="1" applyAlignment="1" applyProtection="1">
      <alignment horizontal="right"/>
      <protection locked="0"/>
    </xf>
    <xf numFmtId="168" fontId="42" fillId="0" borderId="0" xfId="120" applyFont="1"/>
    <xf numFmtId="168" fontId="12" fillId="0" borderId="0" xfId="120" applyFont="1"/>
    <xf numFmtId="168" fontId="12" fillId="0" borderId="0" xfId="120" applyFont="1" applyAlignment="1">
      <alignment horizontal="right"/>
    </xf>
    <xf numFmtId="168" fontId="12" fillId="0" borderId="0" xfId="119" applyFont="1" applyBorder="1" applyProtection="1">
      <protection locked="0"/>
    </xf>
    <xf numFmtId="168" fontId="12" fillId="0" borderId="0" xfId="119" applyFont="1" applyBorder="1" applyAlignment="1">
      <alignment horizontal="right"/>
    </xf>
    <xf numFmtId="170" fontId="43" fillId="0" borderId="0" xfId="120" applyNumberFormat="1" applyFont="1" applyFill="1" applyBorder="1" applyAlignment="1" applyProtection="1">
      <alignment horizontal="right"/>
      <protection locked="0"/>
    </xf>
    <xf numFmtId="170" fontId="51" fillId="0" borderId="0" xfId="120" applyNumberFormat="1" applyFont="1" applyBorder="1" applyAlignment="1">
      <alignment horizontal="right"/>
    </xf>
    <xf numFmtId="170" fontId="51" fillId="0" borderId="0" xfId="120" applyNumberFormat="1" applyFont="1" applyBorder="1" applyAlignment="1" applyProtection="1">
      <alignment horizontal="right"/>
      <protection locked="0"/>
    </xf>
    <xf numFmtId="170" fontId="42" fillId="0" borderId="0" xfId="118" applyNumberFormat="1" applyFont="1" applyFill="1" applyBorder="1" applyAlignment="1" applyProtection="1">
      <protection locked="0"/>
    </xf>
    <xf numFmtId="168" fontId="57" fillId="0" borderId="0" xfId="120" applyFont="1"/>
    <xf numFmtId="168" fontId="12" fillId="27" borderId="0" xfId="118" applyFont="1" applyFill="1" applyProtection="1"/>
    <xf numFmtId="168" fontId="58" fillId="0" borderId="0" xfId="118" applyFont="1" applyFill="1" applyAlignment="1" applyProtection="1">
      <alignment horizontal="left"/>
    </xf>
    <xf numFmtId="168" fontId="13" fillId="0" borderId="0" xfId="118" applyFont="1" applyFill="1" applyBorder="1" applyAlignment="1" applyProtection="1"/>
    <xf numFmtId="168" fontId="42" fillId="27" borderId="0" xfId="118" applyFont="1" applyFill="1" applyBorder="1" applyProtection="1"/>
    <xf numFmtId="168" fontId="46" fillId="0" borderId="12" xfId="118" applyFont="1" applyFill="1" applyBorder="1" applyAlignment="1" applyProtection="1">
      <alignment horizontal="left"/>
    </xf>
    <xf numFmtId="168" fontId="18" fillId="0" borderId="12" xfId="118" applyFont="1" applyFill="1" applyBorder="1" applyAlignment="1" applyProtection="1">
      <alignment horizontal="right"/>
    </xf>
    <xf numFmtId="168" fontId="18" fillId="0" borderId="12" xfId="118" applyFont="1" applyFill="1" applyBorder="1" applyAlignment="1" applyProtection="1"/>
    <xf numFmtId="168" fontId="61" fillId="28" borderId="0" xfId="118" applyFont="1" applyFill="1" applyBorder="1" applyProtection="1"/>
    <xf numFmtId="168" fontId="61" fillId="28" borderId="0" xfId="118" applyFont="1" applyFill="1" applyBorder="1" applyAlignment="1" applyProtection="1">
      <alignment horizontal="right"/>
    </xf>
    <xf numFmtId="168" fontId="62" fillId="28" borderId="0" xfId="118" applyFont="1" applyFill="1" applyBorder="1" applyAlignment="1" applyProtection="1">
      <alignment horizontal="left"/>
    </xf>
    <xf numFmtId="168" fontId="62" fillId="28" borderId="0" xfId="118" applyFont="1" applyFill="1" applyBorder="1" applyAlignment="1" applyProtection="1">
      <alignment horizontal="right"/>
    </xf>
    <xf numFmtId="168" fontId="63" fillId="28" borderId="0" xfId="118" applyFont="1" applyFill="1" applyBorder="1" applyAlignment="1" applyProtection="1">
      <alignment horizontal="left"/>
    </xf>
    <xf numFmtId="168" fontId="12" fillId="0" borderId="0" xfId="118" applyFont="1" applyFill="1" applyBorder="1" applyAlignment="1" applyProtection="1">
      <alignment horizontal="right"/>
    </xf>
    <xf numFmtId="43" fontId="42" fillId="0" borderId="0" xfId="90" applyFont="1" applyBorder="1" applyAlignment="1">
      <alignment horizontal="left"/>
    </xf>
    <xf numFmtId="168" fontId="62" fillId="28" borderId="0" xfId="118" applyFont="1" applyFill="1" applyBorder="1" applyAlignment="1" applyProtection="1"/>
    <xf numFmtId="168" fontId="62" fillId="28" borderId="0" xfId="118" applyFont="1" applyFill="1" applyBorder="1" applyProtection="1"/>
    <xf numFmtId="0" fontId="63" fillId="28" borderId="0" xfId="0" applyFont="1" applyFill="1" applyBorder="1"/>
    <xf numFmtId="168" fontId="12" fillId="0" borderId="12" xfId="118" applyFont="1" applyFill="1" applyBorder="1" applyProtection="1"/>
    <xf numFmtId="168" fontId="12" fillId="0" borderId="12" xfId="118" applyFont="1" applyFill="1" applyBorder="1" applyAlignment="1" applyProtection="1">
      <alignment horizontal="right"/>
    </xf>
    <xf numFmtId="168" fontId="12" fillId="0" borderId="12" xfId="118" applyFont="1" applyFill="1" applyBorder="1" applyAlignment="1" applyProtection="1"/>
    <xf numFmtId="168" fontId="58" fillId="0" borderId="0" xfId="118" applyFont="1" applyFill="1" applyBorder="1" applyAlignment="1" applyProtection="1">
      <alignment horizontal="left"/>
    </xf>
    <xf numFmtId="168" fontId="18" fillId="0" borderId="12" xfId="118" applyFont="1" applyFill="1" applyBorder="1" applyProtection="1"/>
    <xf numFmtId="4" fontId="45" fillId="0" borderId="0" xfId="0" applyNumberFormat="1" applyFont="1" applyBorder="1" applyAlignment="1">
      <alignment horizontal="right"/>
    </xf>
    <xf numFmtId="0" fontId="43" fillId="0" borderId="0" xfId="116" applyNumberFormat="1" applyFont="1" applyBorder="1" applyAlignment="1" applyProtection="1">
      <alignment horizontal="left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Border="1"/>
    <xf numFmtId="3" fontId="43" fillId="0" borderId="0" xfId="116" applyNumberFormat="1" applyFont="1" applyBorder="1" applyAlignment="1" applyProtection="1"/>
    <xf numFmtId="49" fontId="42" fillId="0" borderId="0" xfId="0" applyNumberFormat="1" applyFont="1" applyBorder="1" applyAlignment="1">
      <alignment horizontal="right"/>
    </xf>
    <xf numFmtId="0" fontId="43" fillId="0" borderId="0" xfId="116" applyNumberFormat="1" applyFont="1" applyFill="1" applyBorder="1" applyAlignment="1" applyProtection="1">
      <alignment horizontal="left"/>
    </xf>
    <xf numFmtId="164" fontId="43" fillId="0" borderId="0" xfId="116" applyFont="1" applyFill="1" applyBorder="1" applyAlignment="1" applyProtection="1">
      <alignment horizontal="left"/>
    </xf>
    <xf numFmtId="3" fontId="16" fillId="0" borderId="0" xfId="118" applyNumberFormat="1" applyFont="1" applyFill="1" applyBorder="1" applyAlignment="1" applyProtection="1">
      <alignment horizontal="right"/>
    </xf>
    <xf numFmtId="3" fontId="43" fillId="0" borderId="0" xfId="116" applyNumberFormat="1" applyFont="1" applyBorder="1" applyProtection="1"/>
    <xf numFmtId="2" fontId="42" fillId="0" borderId="0" xfId="0" applyNumberFormat="1" applyFont="1" applyBorder="1" applyAlignment="1">
      <alignment horizontal="right"/>
    </xf>
    <xf numFmtId="164" fontId="43" fillId="0" borderId="0" xfId="116" quotePrefix="1" applyFont="1" applyBorder="1" applyAlignment="1" applyProtection="1">
      <alignment horizontal="left"/>
    </xf>
    <xf numFmtId="3" fontId="42" fillId="0" borderId="0" xfId="0" applyNumberFormat="1" applyFont="1" applyBorder="1" applyAlignment="1">
      <alignment horizontal="right"/>
    </xf>
    <xf numFmtId="164" fontId="42" fillId="0" borderId="0" xfId="116" applyFont="1" applyBorder="1" applyAlignment="1" applyProtection="1">
      <alignment horizontal="left"/>
    </xf>
    <xf numFmtId="2" fontId="42" fillId="0" borderId="0" xfId="0" applyNumberFormat="1" applyFont="1" applyBorder="1"/>
    <xf numFmtId="168" fontId="54" fillId="0" borderId="0" xfId="120" applyFont="1" applyBorder="1"/>
    <xf numFmtId="168" fontId="54" fillId="0" borderId="0" xfId="120" applyFont="1" applyBorder="1" applyAlignment="1">
      <alignment horizontal="right"/>
    </xf>
    <xf numFmtId="168" fontId="50" fillId="0" borderId="13" xfId="118" applyFont="1" applyFill="1" applyBorder="1" applyAlignment="1" applyProtection="1">
      <alignment horizontal="left"/>
    </xf>
    <xf numFmtId="3" fontId="18" fillId="0" borderId="13" xfId="118" applyNumberFormat="1" applyFont="1" applyFill="1" applyBorder="1" applyAlignment="1" applyProtection="1">
      <alignment horizontal="right"/>
    </xf>
    <xf numFmtId="3" fontId="51" fillId="0" borderId="13" xfId="117" applyNumberFormat="1" applyFont="1" applyBorder="1" applyAlignment="1" applyProtection="1"/>
    <xf numFmtId="170" fontId="18" fillId="0" borderId="13" xfId="118" applyNumberFormat="1" applyFont="1" applyFill="1" applyBorder="1" applyAlignment="1" applyProtection="1">
      <protection locked="0"/>
    </xf>
    <xf numFmtId="168" fontId="61" fillId="28" borderId="0" xfId="118" applyFont="1" applyFill="1" applyBorder="1" applyAlignment="1" applyProtection="1">
      <alignment horizontal="left"/>
    </xf>
    <xf numFmtId="168" fontId="18" fillId="0" borderId="13" xfId="118" applyFont="1" applyFill="1" applyBorder="1" applyAlignment="1" applyProtection="1">
      <alignment horizontal="left"/>
    </xf>
    <xf numFmtId="168" fontId="12" fillId="0" borderId="13" xfId="118" applyFont="1" applyFill="1" applyBorder="1" applyProtection="1"/>
    <xf numFmtId="168" fontId="12" fillId="0" borderId="13" xfId="118" applyFont="1" applyFill="1" applyBorder="1" applyAlignment="1" applyProtection="1">
      <alignment horizontal="right"/>
    </xf>
    <xf numFmtId="168" fontId="12" fillId="0" borderId="13" xfId="118" applyFont="1" applyFill="1" applyBorder="1" applyAlignment="1" applyProtection="1"/>
    <xf numFmtId="3" fontId="50" fillId="0" borderId="13" xfId="118" applyNumberFormat="1" applyFont="1" applyFill="1" applyBorder="1" applyAlignment="1" applyProtection="1">
      <alignment horizontal="right"/>
    </xf>
    <xf numFmtId="3" fontId="51" fillId="0" borderId="13" xfId="117" applyNumberFormat="1" applyFont="1" applyBorder="1" applyAlignment="1" applyProtection="1">
      <protection locked="0"/>
    </xf>
    <xf numFmtId="168" fontId="58" fillId="0" borderId="0" xfId="120" applyFont="1" applyAlignment="1" applyProtection="1">
      <alignment horizontal="left"/>
      <protection locked="0"/>
    </xf>
    <xf numFmtId="168" fontId="47" fillId="0" borderId="0" xfId="120" applyFont="1" applyBorder="1" applyAlignment="1" applyProtection="1">
      <alignment horizontal="left"/>
      <protection locked="0"/>
    </xf>
    <xf numFmtId="168" fontId="47" fillId="0" borderId="0" xfId="120" applyFont="1" applyBorder="1"/>
    <xf numFmtId="168" fontId="53" fillId="0" borderId="0" xfId="120" applyFont="1" applyBorder="1" applyAlignment="1" applyProtection="1">
      <alignment horizontal="left"/>
      <protection locked="0"/>
    </xf>
    <xf numFmtId="168" fontId="43" fillId="27" borderId="0" xfId="120" applyFont="1" applyFill="1" applyBorder="1"/>
    <xf numFmtId="168" fontId="43" fillId="0" borderId="0" xfId="120" applyFont="1" applyBorder="1" applyAlignment="1">
      <alignment horizontal="left"/>
    </xf>
    <xf numFmtId="168" fontId="43" fillId="0" borderId="0" xfId="120" applyFont="1" applyBorder="1" applyAlignment="1">
      <alignment horizontal="left" indent="1"/>
    </xf>
    <xf numFmtId="168" fontId="14" fillId="0" borderId="0" xfId="120" applyFont="1" applyBorder="1"/>
    <xf numFmtId="166" fontId="43" fillId="0" borderId="0" xfId="120" applyNumberFormat="1" applyFont="1" applyBorder="1" applyAlignment="1">
      <alignment horizontal="left"/>
    </xf>
    <xf numFmtId="166" fontId="43" fillId="0" borderId="0" xfId="120" applyNumberFormat="1" applyFont="1" applyBorder="1" applyAlignment="1"/>
    <xf numFmtId="166" fontId="43" fillId="0" borderId="0" xfId="120" applyNumberFormat="1" applyFont="1" applyBorder="1"/>
    <xf numFmtId="166" fontId="43" fillId="0" borderId="0" xfId="120" applyNumberFormat="1" applyFont="1" applyFill="1" applyBorder="1"/>
    <xf numFmtId="166" fontId="14" fillId="0" borderId="0" xfId="120" applyNumberFormat="1" applyFont="1" applyBorder="1"/>
    <xf numFmtId="170" fontId="43" fillId="0" borderId="0" xfId="120" applyNumberFormat="1" applyFont="1" applyBorder="1"/>
    <xf numFmtId="168" fontId="61" fillId="28" borderId="0" xfId="120" applyFont="1" applyFill="1" applyBorder="1" applyAlignment="1" applyProtection="1">
      <alignment horizontal="left"/>
      <protection locked="0"/>
    </xf>
    <xf numFmtId="168" fontId="52" fillId="0" borderId="12" xfId="120" applyFont="1" applyBorder="1" applyAlignment="1" applyProtection="1">
      <alignment horizontal="left"/>
      <protection locked="0"/>
    </xf>
    <xf numFmtId="168" fontId="43" fillId="0" borderId="12" xfId="120" applyFont="1" applyBorder="1"/>
    <xf numFmtId="168" fontId="58" fillId="0" borderId="0" xfId="119" applyFont="1" applyBorder="1" applyAlignment="1" applyProtection="1">
      <alignment horizontal="left"/>
      <protection locked="0"/>
    </xf>
    <xf numFmtId="168" fontId="42" fillId="0" borderId="0" xfId="119" applyFont="1" applyFill="1" applyBorder="1"/>
    <xf numFmtId="168" fontId="42" fillId="0" borderId="0" xfId="120" applyFont="1" applyBorder="1"/>
    <xf numFmtId="168" fontId="12" fillId="0" borderId="0" xfId="120" applyFont="1" applyBorder="1"/>
    <xf numFmtId="168" fontId="12" fillId="0" borderId="0" xfId="120" applyFont="1" applyBorder="1" applyAlignment="1">
      <alignment horizontal="right"/>
    </xf>
    <xf numFmtId="168" fontId="62" fillId="28" borderId="0" xfId="119" applyFont="1" applyFill="1" applyBorder="1" applyAlignment="1" applyProtection="1">
      <alignment horizontal="left"/>
      <protection locked="0"/>
    </xf>
    <xf numFmtId="168" fontId="62" fillId="28" borderId="0" xfId="119" applyFont="1" applyFill="1" applyBorder="1" applyAlignment="1" applyProtection="1">
      <alignment horizontal="right"/>
      <protection locked="0"/>
    </xf>
    <xf numFmtId="168" fontId="62" fillId="28" borderId="0" xfId="119" applyFont="1" applyFill="1" applyBorder="1" applyAlignment="1">
      <alignment horizontal="right"/>
    </xf>
    <xf numFmtId="168" fontId="16" fillId="0" borderId="13" xfId="119" applyFont="1" applyBorder="1" applyAlignment="1" applyProtection="1">
      <alignment horizontal="left"/>
      <protection locked="0"/>
    </xf>
    <xf numFmtId="168" fontId="16" fillId="0" borderId="13" xfId="119" applyFont="1" applyBorder="1"/>
    <xf numFmtId="168" fontId="16" fillId="0" borderId="13" xfId="119" applyFont="1" applyBorder="1" applyAlignment="1" applyProtection="1">
      <alignment horizontal="right"/>
      <protection locked="0"/>
    </xf>
    <xf numFmtId="3" fontId="42" fillId="27" borderId="0" xfId="0" applyNumberFormat="1" applyFont="1" applyFill="1" applyBorder="1"/>
    <xf numFmtId="4" fontId="63" fillId="28" borderId="0" xfId="118" applyNumberFormat="1" applyFont="1" applyFill="1" applyBorder="1" applyAlignment="1" applyProtection="1">
      <alignment horizontal="right"/>
    </xf>
    <xf numFmtId="3" fontId="63" fillId="28" borderId="0" xfId="118" applyNumberFormat="1" applyFont="1" applyFill="1" applyBorder="1" applyAlignment="1" applyProtection="1">
      <alignment horizontal="right"/>
    </xf>
    <xf numFmtId="170" fontId="63" fillId="28" borderId="0" xfId="118" applyNumberFormat="1" applyFont="1" applyFill="1" applyBorder="1" applyAlignment="1" applyProtection="1">
      <alignment horizontal="right"/>
      <protection locked="0"/>
    </xf>
    <xf numFmtId="4" fontId="63" fillId="28" borderId="0" xfId="0" applyNumberFormat="1" applyFont="1" applyFill="1" applyBorder="1" applyAlignment="1">
      <alignment horizontal="right"/>
    </xf>
    <xf numFmtId="3" fontId="63" fillId="28" borderId="0" xfId="0" applyNumberFormat="1" applyFont="1" applyFill="1" applyBorder="1" applyAlignment="1">
      <alignment horizontal="right"/>
    </xf>
    <xf numFmtId="2" fontId="63" fillId="28" borderId="0" xfId="0" applyNumberFormat="1" applyFont="1" applyFill="1" applyBorder="1" applyAlignment="1">
      <alignment horizontal="right"/>
    </xf>
    <xf numFmtId="170" fontId="63" fillId="28" borderId="0" xfId="118" applyNumberFormat="1" applyFont="1" applyFill="1" applyBorder="1" applyAlignment="1" applyProtection="1">
      <protection locked="0"/>
    </xf>
    <xf numFmtId="4" fontId="63" fillId="28" borderId="0" xfId="0" applyNumberFormat="1" applyFont="1" applyFill="1" applyBorder="1"/>
    <xf numFmtId="3" fontId="63" fillId="28" borderId="0" xfId="0" applyNumberFormat="1" applyFont="1" applyFill="1" applyBorder="1"/>
    <xf numFmtId="168" fontId="12" fillId="0" borderId="0" xfId="119" applyFont="1" applyBorder="1" applyAlignment="1">
      <alignment horizontal="left" indent="1"/>
    </xf>
    <xf numFmtId="168" fontId="14" fillId="0" borderId="0" xfId="120" applyFont="1" applyBorder="1" applyAlignment="1">
      <alignment horizontal="left" indent="1"/>
    </xf>
    <xf numFmtId="168" fontId="62" fillId="27" borderId="0" xfId="118" applyFont="1" applyFill="1" applyBorder="1" applyAlignment="1" applyProtection="1">
      <alignment horizontal="left"/>
    </xf>
    <xf numFmtId="168" fontId="62" fillId="27" borderId="0" xfId="118" applyFont="1" applyFill="1" applyBorder="1" applyAlignment="1" applyProtection="1">
      <alignment horizontal="right"/>
    </xf>
    <xf numFmtId="168" fontId="42" fillId="27" borderId="0" xfId="118" applyFont="1" applyFill="1" applyBorder="1" applyAlignment="1" applyProtection="1">
      <alignment horizontal="right"/>
    </xf>
    <xf numFmtId="168" fontId="64" fillId="28" borderId="0" xfId="118" applyFont="1" applyFill="1" applyBorder="1" applyProtection="1"/>
    <xf numFmtId="168" fontId="64" fillId="28" borderId="0" xfId="118" applyFont="1" applyFill="1" applyBorder="1" applyAlignment="1" applyProtection="1">
      <alignment horizontal="right"/>
    </xf>
    <xf numFmtId="168" fontId="64" fillId="28" borderId="0" xfId="118" applyFont="1" applyFill="1" applyBorder="1" applyAlignment="1" applyProtection="1"/>
    <xf numFmtId="168" fontId="63" fillId="28" borderId="0" xfId="118" applyFont="1" applyFill="1" applyBorder="1" applyAlignment="1" applyProtection="1">
      <alignment horizontal="right"/>
    </xf>
    <xf numFmtId="168" fontId="65" fillId="28" borderId="0" xfId="118" applyFont="1" applyFill="1" applyBorder="1" applyProtection="1"/>
    <xf numFmtId="2" fontId="63" fillId="28" borderId="0" xfId="114" applyNumberFormat="1" applyFont="1" applyFill="1" applyBorder="1" applyAlignment="1">
      <alignment horizontal="right" vertical="center"/>
    </xf>
    <xf numFmtId="0" fontId="63" fillId="28" borderId="0" xfId="115" applyFont="1" applyFill="1" applyBorder="1" applyAlignment="1">
      <alignment horizontal="right"/>
    </xf>
    <xf numFmtId="170" fontId="16" fillId="0" borderId="0" xfId="118" applyNumberFormat="1" applyFont="1" applyFill="1" applyBorder="1" applyAlignment="1" applyProtection="1">
      <protection locked="0"/>
    </xf>
    <xf numFmtId="3" fontId="16" fillId="0" borderId="13" xfId="118" applyNumberFormat="1" applyFont="1" applyFill="1" applyBorder="1" applyAlignment="1" applyProtection="1">
      <alignment horizontal="right"/>
    </xf>
    <xf numFmtId="170" fontId="16" fillId="0" borderId="13" xfId="118" applyNumberFormat="1" applyFont="1" applyFill="1" applyBorder="1" applyAlignment="1" applyProtection="1">
      <protection locked="0"/>
    </xf>
    <xf numFmtId="168" fontId="42" fillId="27" borderId="0" xfId="118" applyFont="1" applyFill="1" applyBorder="1" applyAlignment="1" applyProtection="1">
      <alignment horizontal="right"/>
    </xf>
    <xf numFmtId="0" fontId="42" fillId="0" borderId="0" xfId="97" applyFont="1" applyAlignment="1">
      <alignment vertical="center"/>
    </xf>
    <xf numFmtId="168" fontId="58" fillId="0" borderId="0" xfId="118" applyFont="1" applyFill="1" applyBorder="1" applyAlignment="1" applyProtection="1"/>
    <xf numFmtId="168" fontId="63" fillId="28" borderId="0" xfId="118" applyFont="1" applyFill="1" applyBorder="1" applyProtection="1"/>
    <xf numFmtId="168" fontId="63" fillId="28" borderId="0" xfId="120" applyFont="1" applyFill="1" applyBorder="1" applyAlignment="1" applyProtection="1">
      <alignment horizontal="left"/>
    </xf>
    <xf numFmtId="168" fontId="63" fillId="28" borderId="0" xfId="120" applyFont="1" applyFill="1" applyBorder="1" applyAlignment="1" applyProtection="1">
      <alignment horizontal="right"/>
    </xf>
    <xf numFmtId="168" fontId="63" fillId="28" borderId="0" xfId="119" applyFont="1" applyFill="1" applyBorder="1"/>
    <xf numFmtId="168" fontId="63" fillId="28" borderId="0" xfId="119" applyFont="1" applyFill="1" applyBorder="1" applyAlignment="1" applyProtection="1">
      <alignment horizontal="left"/>
      <protection locked="0"/>
    </xf>
    <xf numFmtId="168" fontId="63" fillId="28" borderId="0" xfId="119" applyFont="1" applyFill="1" applyBorder="1" applyAlignment="1" applyProtection="1">
      <alignment horizontal="right"/>
      <protection locked="0"/>
    </xf>
    <xf numFmtId="168" fontId="63" fillId="28" borderId="0" xfId="121" applyFont="1" applyFill="1" applyBorder="1" applyAlignment="1" applyProtection="1">
      <alignment horizontal="left"/>
    </xf>
    <xf numFmtId="164" fontId="43" fillId="0" borderId="0" xfId="116" applyFont="1" applyBorder="1" applyAlignment="1" applyProtection="1"/>
    <xf numFmtId="168" fontId="16" fillId="0" borderId="0" xfId="118" applyFont="1" applyFill="1" applyBorder="1" applyAlignment="1" applyProtection="1">
      <alignment horizontal="left"/>
    </xf>
    <xf numFmtId="0" fontId="42" fillId="0" borderId="0" xfId="0" applyFont="1" applyBorder="1" applyAlignment="1">
      <alignment horizontal="justify"/>
    </xf>
    <xf numFmtId="0" fontId="42" fillId="0" borderId="0" xfId="0" applyFont="1" applyBorder="1" applyAlignment="1"/>
    <xf numFmtId="168" fontId="42" fillId="0" borderId="12" xfId="120" applyFont="1" applyFill="1" applyBorder="1" applyAlignment="1">
      <alignment horizontal="left" wrapText="1"/>
    </xf>
    <xf numFmtId="168" fontId="42" fillId="0" borderId="0" xfId="120" applyFont="1" applyFill="1" applyBorder="1" applyAlignment="1">
      <alignment horizontal="left" wrapText="1"/>
    </xf>
    <xf numFmtId="168" fontId="44" fillId="0" borderId="0" xfId="120" applyFont="1" applyAlignment="1">
      <alignment horizontal="center" vertical="top"/>
    </xf>
    <xf numFmtId="168" fontId="42" fillId="27" borderId="0" xfId="118" applyFont="1" applyFill="1" applyBorder="1" applyAlignment="1" applyProtection="1">
      <alignment horizontal="right"/>
    </xf>
    <xf numFmtId="168" fontId="63" fillId="28" borderId="0" xfId="120" applyFont="1" applyFill="1" applyBorder="1" applyAlignment="1" applyProtection="1">
      <alignment horizontal="center"/>
    </xf>
    <xf numFmtId="168" fontId="63" fillId="27" borderId="0" xfId="118" applyFont="1" applyFill="1" applyBorder="1" applyAlignment="1" applyProtection="1">
      <alignment horizontal="left"/>
    </xf>
    <xf numFmtId="4" fontId="63" fillId="27" borderId="0" xfId="118" applyNumberFormat="1" applyFont="1" applyFill="1" applyBorder="1" applyAlignment="1" applyProtection="1">
      <alignment horizontal="right"/>
    </xf>
    <xf numFmtId="3" fontId="63" fillId="27" borderId="0" xfId="118" applyNumberFormat="1" applyFont="1" applyFill="1" applyBorder="1" applyAlignment="1" applyProtection="1">
      <alignment horizontal="right"/>
    </xf>
    <xf numFmtId="170" fontId="63" fillId="27" borderId="0" xfId="118" applyNumberFormat="1" applyFont="1" applyFill="1" applyBorder="1" applyAlignment="1" applyProtection="1">
      <alignment horizontal="right"/>
      <protection locked="0"/>
    </xf>
    <xf numFmtId="168" fontId="55" fillId="27" borderId="0" xfId="118" applyFont="1" applyFill="1" applyProtection="1"/>
    <xf numFmtId="168" fontId="63" fillId="28" borderId="0" xfId="118" applyFont="1" applyFill="1" applyBorder="1" applyAlignment="1" applyProtection="1">
      <alignment horizontal="center"/>
    </xf>
    <xf numFmtId="168" fontId="63" fillId="28" borderId="14" xfId="118" applyFont="1" applyFill="1" applyBorder="1" applyAlignment="1" applyProtection="1">
      <alignment horizontal="right"/>
    </xf>
    <xf numFmtId="2" fontId="63" fillId="28" borderId="14" xfId="114" applyNumberFormat="1" applyFont="1" applyFill="1" applyBorder="1" applyAlignment="1">
      <alignment horizontal="right" vertical="center"/>
    </xf>
  </cellXfs>
  <cellStyles count="136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20% - Énfasis1" xfId="13" builtinId="30" customBuiltin="1"/>
    <cellStyle name="20% - Énfasis1 2" xfId="14"/>
    <cellStyle name="20% - Énfasis2" xfId="15" builtinId="34" customBuiltin="1"/>
    <cellStyle name="20% - Énfasis2 2" xfId="16"/>
    <cellStyle name="20% - Énfasis3" xfId="17" builtinId="38" customBuiltin="1"/>
    <cellStyle name="20% - Énfasis3 2" xfId="18"/>
    <cellStyle name="20% - Énfasis4" xfId="19" builtinId="42" customBuiltin="1"/>
    <cellStyle name="20% - Énfasis4 2" xfId="20"/>
    <cellStyle name="20% - Énfasis5" xfId="21" builtinId="46" customBuiltin="1"/>
    <cellStyle name="20% - Énfasis5 2" xfId="22"/>
    <cellStyle name="20% - Énfasis6" xfId="23" builtinId="50" customBuiltin="1"/>
    <cellStyle name="20% - Énfasis6 2" xfId="24"/>
    <cellStyle name="40% - Accent1" xfId="25"/>
    <cellStyle name="40% - Accent1 2" xfId="26"/>
    <cellStyle name="40% - Accent2" xfId="27"/>
    <cellStyle name="40% - Accent2 2" xfId="28"/>
    <cellStyle name="40% - Accent3" xfId="29"/>
    <cellStyle name="40% - Accent3 2" xfId="30"/>
    <cellStyle name="40% - Accent4" xfId="31"/>
    <cellStyle name="40% - Accent4 2" xfId="32"/>
    <cellStyle name="40% - Accent5" xfId="33"/>
    <cellStyle name="40% - Accent5 2" xfId="34"/>
    <cellStyle name="40% - Accent6" xfId="35"/>
    <cellStyle name="40% - Accent6 2" xfId="36"/>
    <cellStyle name="40% - Énfasis1" xfId="37" builtinId="31" customBuiltin="1"/>
    <cellStyle name="40% - Énfasis1 2" xfId="38"/>
    <cellStyle name="40% - Énfasis2" xfId="39" builtinId="35" customBuiltin="1"/>
    <cellStyle name="40% - Énfasis2 2" xfId="40"/>
    <cellStyle name="40% - Énfasis3" xfId="41" builtinId="39" customBuiltin="1"/>
    <cellStyle name="40% - Énfasis3 2" xfId="42"/>
    <cellStyle name="40% - Énfasis4" xfId="43" builtinId="43" customBuiltin="1"/>
    <cellStyle name="40% - Énfasis4 2" xfId="44"/>
    <cellStyle name="40% - Énfasis5" xfId="45" builtinId="47" customBuiltin="1"/>
    <cellStyle name="40% - Énfasis5 2" xfId="46"/>
    <cellStyle name="40% - Énfasis6" xfId="47" builtinId="51" customBuiltin="1"/>
    <cellStyle name="40% - Énfasis6 2" xfId="48"/>
    <cellStyle name="60% - Accent1" xfId="49"/>
    <cellStyle name="60% - Accent2" xfId="50"/>
    <cellStyle name="60% - Accent3" xfId="51"/>
    <cellStyle name="60% - Accent4" xfId="52"/>
    <cellStyle name="60% - Accent5" xfId="53"/>
    <cellStyle name="60% - Accent6" xfId="54"/>
    <cellStyle name="60% - Énfasis1" xfId="55" builtinId="32" customBuiltin="1"/>
    <cellStyle name="60% - Énfasis2" xfId="56" builtinId="36" customBuiltin="1"/>
    <cellStyle name="60% - Énfasis3" xfId="57" builtinId="40" customBuiltin="1"/>
    <cellStyle name="60% - Énfasis4" xfId="58" builtinId="44" customBuiltin="1"/>
    <cellStyle name="60% - Énfasis5" xfId="59" builtinId="48" customBuiltin="1"/>
    <cellStyle name="60% - Énfasis6" xfId="60" builtinId="52" customBuiltin="1"/>
    <cellStyle name="Accent1" xfId="61"/>
    <cellStyle name="Accent2" xfId="62"/>
    <cellStyle name="Accent3" xfId="63"/>
    <cellStyle name="Accent4" xfId="64"/>
    <cellStyle name="Accent5" xfId="65"/>
    <cellStyle name="Accent6" xfId="66"/>
    <cellStyle name="Bad" xfId="67"/>
    <cellStyle name="Calculation" xfId="68"/>
    <cellStyle name="Cálculo" xfId="69" builtinId="22" customBuiltin="1"/>
    <cellStyle name="Celda de comprobación" xfId="70" builtinId="23" customBuiltin="1"/>
    <cellStyle name="Celda vinculada" xfId="71" builtinId="24" customBuiltin="1"/>
    <cellStyle name="Check Cell" xfId="72"/>
    <cellStyle name="Encabezado 4" xfId="73" builtinId="19" customBuiltin="1"/>
    <cellStyle name="Énfasis1" xfId="74" builtinId="29" customBuiltin="1"/>
    <cellStyle name="Énfasis2" xfId="75" builtinId="33" customBuiltin="1"/>
    <cellStyle name="Énfasis3" xfId="76" builtinId="37" customBuiltin="1"/>
    <cellStyle name="Énfasis4" xfId="77" builtinId="41" customBuiltin="1"/>
    <cellStyle name="Énfasis5" xfId="78" builtinId="45" customBuiltin="1"/>
    <cellStyle name="Énfasis6" xfId="79" builtinId="49" customBuiltin="1"/>
    <cellStyle name="Entrada" xfId="80" builtinId="20" customBuiltin="1"/>
    <cellStyle name="Explanatory Text" xfId="81"/>
    <cellStyle name="Good" xfId="82"/>
    <cellStyle name="Heading 1" xfId="83"/>
    <cellStyle name="Heading 2" xfId="84"/>
    <cellStyle name="Heading 3" xfId="85"/>
    <cellStyle name="Heading 4" xfId="86"/>
    <cellStyle name="Incorrecto" xfId="87" builtinId="27" customBuiltin="1"/>
    <cellStyle name="Input" xfId="88"/>
    <cellStyle name="Linked Cell" xfId="89"/>
    <cellStyle name="Millares" xfId="90" builtinId="3"/>
    <cellStyle name="Neutral" xfId="91" builtinId="28" customBuiltin="1"/>
    <cellStyle name="Normal" xfId="0" builtinId="0"/>
    <cellStyle name="Normal 10" xfId="92"/>
    <cellStyle name="Normal 10 2" xfId="93"/>
    <cellStyle name="Normal 11" xfId="94"/>
    <cellStyle name="Normal 2" xfId="95"/>
    <cellStyle name="Normal 2 2" xfId="96"/>
    <cellStyle name="Normal 2 3" xfId="97"/>
    <cellStyle name="Normal 3" xfId="98"/>
    <cellStyle name="Normal 3 2" xfId="99"/>
    <cellStyle name="Normal 4" xfId="100"/>
    <cellStyle name="Normal 4 2" xfId="101"/>
    <cellStyle name="Normal 5" xfId="102"/>
    <cellStyle name="Normal 5 2" xfId="103"/>
    <cellStyle name="Normal 6" xfId="104"/>
    <cellStyle name="Normal 6 2" xfId="105"/>
    <cellStyle name="Normal 7" xfId="106"/>
    <cellStyle name="Normal 7 2" xfId="107"/>
    <cellStyle name="Normal 8" xfId="108"/>
    <cellStyle name="Normal 8 2" xfId="109"/>
    <cellStyle name="Normal 9" xfId="110"/>
    <cellStyle name="Normal 9 2" xfId="111"/>
    <cellStyle name="Normal_COIN-1" xfId="112"/>
    <cellStyle name="Normal_COIN-4" xfId="113"/>
    <cellStyle name="Normal_Cuba Y municipios" xfId="114"/>
    <cellStyle name="Normal_JUanC1" xfId="115"/>
    <cellStyle name="Normal_PO-5" xfId="116"/>
    <cellStyle name="Normal_PO-7-8" xfId="117"/>
    <cellStyle name="Normal_TE-1-3" xfId="118"/>
    <cellStyle name="Normal_TE-5-6_01Terriambien" xfId="119"/>
    <cellStyle name="Normal_TE-7_01Terriambien" xfId="120"/>
    <cellStyle name="Normal_TE-9_01Terriambien" xfId="121"/>
    <cellStyle name="Notas" xfId="122" builtinId="10" customBuiltin="1"/>
    <cellStyle name="Notas 2" xfId="123"/>
    <cellStyle name="Note" xfId="124"/>
    <cellStyle name="Note 2" xfId="125"/>
    <cellStyle name="Output" xfId="126"/>
    <cellStyle name="Salida" xfId="127" builtinId="21" customBuiltin="1"/>
    <cellStyle name="Texto de advertencia" xfId="128" builtinId="11" customBuiltin="1"/>
    <cellStyle name="Texto explicativo" xfId="129" builtinId="53" customBuiltin="1"/>
    <cellStyle name="Title" xfId="130"/>
    <cellStyle name="Título" xfId="131" builtinId="15" customBuiltin="1"/>
    <cellStyle name="Título 2" xfId="132" builtinId="17" customBuiltin="1"/>
    <cellStyle name="Título 3" xfId="133" builtinId="18" customBuiltin="1"/>
    <cellStyle name="Total" xfId="134" builtinId="25" customBuiltin="1"/>
    <cellStyle name="Warning Text" xfId="13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853440</xdr:colOff>
      <xdr:row>241</xdr:row>
      <xdr:rowOff>167640</xdr:rowOff>
    </xdr:from>
    <xdr:to>
      <xdr:col>5</xdr:col>
      <xdr:colOff>137160</xdr:colOff>
      <xdr:row>254</xdr:row>
      <xdr:rowOff>99060</xdr:rowOff>
    </xdr:to>
    <xdr:pic>
      <xdr:nvPicPr>
        <xdr:cNvPr id="7176" name="Imagen 2">
          <a:extLst>
            <a:ext uri="{FF2B5EF4-FFF2-40B4-BE49-F238E27FC236}">
              <a16:creationId xmlns="" xmlns:a16="http://schemas.microsoft.com/office/drawing/2014/main" id="{811D70F5-6A1B-452E-BB07-D5A4C04F9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97" t="13914" r="5115" b="26022"/>
        <a:stretch>
          <a:fillRect/>
        </a:stretch>
      </xdr:blipFill>
      <xdr:spPr bwMode="auto">
        <a:xfrm>
          <a:off x="853440" y="41338500"/>
          <a:ext cx="496062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464820</xdr:colOff>
      <xdr:row>242</xdr:row>
      <xdr:rowOff>53340</xdr:rowOff>
    </xdr:from>
    <xdr:to>
      <xdr:col>5</xdr:col>
      <xdr:colOff>205740</xdr:colOff>
      <xdr:row>255</xdr:row>
      <xdr:rowOff>137160</xdr:rowOff>
    </xdr:to>
    <xdr:pic>
      <xdr:nvPicPr>
        <xdr:cNvPr id="8200" name="Imagen 2">
          <a:extLst>
            <a:ext uri="{FF2B5EF4-FFF2-40B4-BE49-F238E27FC236}">
              <a16:creationId xmlns="" xmlns:a16="http://schemas.microsoft.com/office/drawing/2014/main" id="{2BBCF7CC-01E4-45A2-A531-44D9400F6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99" t="14185" r="5208" b="27202"/>
        <a:stretch>
          <a:fillRect/>
        </a:stretch>
      </xdr:blipFill>
      <xdr:spPr bwMode="auto">
        <a:xfrm>
          <a:off x="464820" y="41399460"/>
          <a:ext cx="5387340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624840</xdr:colOff>
      <xdr:row>242</xdr:row>
      <xdr:rowOff>45720</xdr:rowOff>
    </xdr:from>
    <xdr:to>
      <xdr:col>4</xdr:col>
      <xdr:colOff>822960</xdr:colOff>
      <xdr:row>254</xdr:row>
      <xdr:rowOff>129540</xdr:rowOff>
    </xdr:to>
    <xdr:pic>
      <xdr:nvPicPr>
        <xdr:cNvPr id="1055" name="Imagen 2">
          <a:extLst>
            <a:ext uri="{FF2B5EF4-FFF2-40B4-BE49-F238E27FC236}">
              <a16:creationId xmlns="" xmlns:a16="http://schemas.microsoft.com/office/drawing/2014/main" id="{812BBF6F-4DFD-4841-8851-47CA0CAB6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2" t="14050" r="5302" b="27336"/>
        <a:stretch>
          <a:fillRect/>
        </a:stretch>
      </xdr:blipFill>
      <xdr:spPr bwMode="auto">
        <a:xfrm>
          <a:off x="624840" y="41391840"/>
          <a:ext cx="5013960" cy="2186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PUBLICACIONES\01ANUARIO%20DE%20CUBA\Aec2001\Direcciones\Tablas\01TER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123"/>
      <sheetName val="I4"/>
      <sheetName val="I56"/>
      <sheetName val="I7"/>
      <sheetName val="I8"/>
      <sheetName val="I9"/>
      <sheetName val="I10"/>
      <sheetName val="I11"/>
      <sheetName val="I12"/>
      <sheetName val="I13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9"/>
  <sheetViews>
    <sheetView showGridLines="0" zoomScaleNormal="100" zoomScaleSheetLayoutView="75" workbookViewId="0">
      <selection activeCell="I25" sqref="I25"/>
    </sheetView>
  </sheetViews>
  <sheetFormatPr baseColWidth="10" defaultColWidth="9.42578125" defaultRowHeight="14.25" x14ac:dyDescent="0.2"/>
  <cols>
    <col min="1" max="1" width="24.85546875" style="42" customWidth="1"/>
    <col min="2" max="2" width="20.85546875" style="43" customWidth="1"/>
    <col min="3" max="4" width="16.42578125" style="43" customWidth="1"/>
    <col min="5" max="5" width="16.42578125" style="44" customWidth="1"/>
    <col min="6" max="6" width="5.85546875" style="42" customWidth="1"/>
    <col min="7" max="7" width="10.42578125" style="42" customWidth="1"/>
    <col min="8" max="16384" width="9.42578125" style="42"/>
  </cols>
  <sheetData>
    <row r="1" spans="1:7" s="45" customFormat="1" ht="15" customHeight="1" x14ac:dyDescent="0.2">
      <c r="A1" s="169" t="s">
        <v>427</v>
      </c>
      <c r="B1" s="53"/>
      <c r="C1" s="53"/>
      <c r="D1" s="53"/>
      <c r="E1" s="41"/>
    </row>
    <row r="2" spans="1:7" s="45" customFormat="1" ht="15" customHeight="1" x14ac:dyDescent="0.2">
      <c r="A2" s="57"/>
      <c r="B2" s="66"/>
      <c r="C2" s="66"/>
      <c r="D2" s="66"/>
      <c r="E2" s="170"/>
    </row>
    <row r="3" spans="1:7" ht="5.0999999999999996" customHeight="1" x14ac:dyDescent="0.2">
      <c r="A3" s="175"/>
      <c r="B3" s="176"/>
      <c r="C3" s="176"/>
      <c r="D3" s="176"/>
      <c r="E3" s="175"/>
      <c r="F3" s="54"/>
      <c r="G3" s="54"/>
    </row>
    <row r="4" spans="1:7" ht="5.0999999999999996" customHeight="1" x14ac:dyDescent="0.2">
      <c r="A4" s="261"/>
      <c r="B4" s="262"/>
      <c r="C4" s="262"/>
      <c r="D4" s="262"/>
      <c r="E4" s="263"/>
      <c r="F4" s="54"/>
      <c r="G4" s="54"/>
    </row>
    <row r="5" spans="1:7" ht="15" customHeight="1" x14ac:dyDescent="0.2">
      <c r="A5" s="179" t="s">
        <v>100</v>
      </c>
      <c r="B5" s="264" t="s">
        <v>62</v>
      </c>
      <c r="C5" s="264" t="s">
        <v>12</v>
      </c>
      <c r="D5" s="264" t="s">
        <v>63</v>
      </c>
      <c r="E5" s="264" t="s">
        <v>64</v>
      </c>
      <c r="F5" s="54"/>
      <c r="G5" s="54"/>
    </row>
    <row r="6" spans="1:7" ht="5.0999999999999996" customHeight="1" x14ac:dyDescent="0.2">
      <c r="A6" s="55"/>
      <c r="B6" s="56"/>
      <c r="C6" s="56"/>
      <c r="D6" s="56"/>
      <c r="E6" s="56"/>
      <c r="F6" s="54"/>
      <c r="G6" s="54"/>
    </row>
    <row r="7" spans="1:7" ht="15" customHeight="1" x14ac:dyDescent="0.2">
      <c r="A7" s="179" t="s">
        <v>65</v>
      </c>
      <c r="B7" s="178"/>
      <c r="C7" s="178"/>
      <c r="D7" s="178"/>
      <c r="E7" s="178"/>
      <c r="F7" s="54"/>
      <c r="G7" s="54"/>
    </row>
    <row r="8" spans="1:7" ht="14.1" customHeight="1" x14ac:dyDescent="0.2">
      <c r="A8" s="58" t="s">
        <v>66</v>
      </c>
      <c r="B8" s="56" t="s">
        <v>67</v>
      </c>
      <c r="C8" s="56" t="s">
        <v>57</v>
      </c>
      <c r="D8" s="56" t="s">
        <v>350</v>
      </c>
      <c r="E8" s="56" t="s">
        <v>351</v>
      </c>
      <c r="F8" s="54"/>
      <c r="G8" s="54"/>
    </row>
    <row r="9" spans="1:7" ht="14.1" customHeight="1" x14ac:dyDescent="0.2">
      <c r="A9" s="58" t="s">
        <v>68</v>
      </c>
      <c r="B9" s="56" t="s">
        <v>69</v>
      </c>
      <c r="C9" s="56" t="s">
        <v>53</v>
      </c>
      <c r="D9" s="56" t="s">
        <v>344</v>
      </c>
      <c r="E9" s="56" t="s">
        <v>273</v>
      </c>
      <c r="F9" s="54"/>
      <c r="G9" s="54"/>
    </row>
    <row r="10" spans="1:7" ht="14.1" customHeight="1" x14ac:dyDescent="0.2">
      <c r="A10" s="58" t="s">
        <v>70</v>
      </c>
      <c r="B10" s="56" t="s">
        <v>271</v>
      </c>
      <c r="C10" s="56" t="s">
        <v>56</v>
      </c>
      <c r="D10" s="56" t="s">
        <v>272</v>
      </c>
      <c r="E10" s="56" t="s">
        <v>274</v>
      </c>
      <c r="F10" s="54"/>
      <c r="G10" s="54"/>
    </row>
    <row r="11" spans="1:7" ht="14.1" customHeight="1" x14ac:dyDescent="0.2">
      <c r="A11" s="58" t="s">
        <v>71</v>
      </c>
      <c r="B11" s="56" t="s">
        <v>330</v>
      </c>
      <c r="C11" s="56" t="s">
        <v>54</v>
      </c>
      <c r="D11" s="56" t="s">
        <v>346</v>
      </c>
      <c r="E11" s="56" t="s">
        <v>354</v>
      </c>
      <c r="F11" s="54"/>
      <c r="G11" s="54"/>
    </row>
    <row r="12" spans="1:7" ht="15" customHeight="1" x14ac:dyDescent="0.2">
      <c r="A12" s="179" t="s">
        <v>433</v>
      </c>
      <c r="B12" s="178"/>
      <c r="C12" s="178" t="s">
        <v>72</v>
      </c>
      <c r="D12" s="178" t="s">
        <v>72</v>
      </c>
      <c r="E12" s="178" t="s">
        <v>72</v>
      </c>
      <c r="F12" s="54"/>
      <c r="G12" s="54"/>
    </row>
    <row r="13" spans="1:7" ht="14.1" customHeight="1" x14ac:dyDescent="0.2">
      <c r="A13" s="58" t="s">
        <v>66</v>
      </c>
      <c r="B13" s="56" t="s">
        <v>396</v>
      </c>
      <c r="C13" s="56" t="s">
        <v>57</v>
      </c>
      <c r="D13" s="56" t="s">
        <v>282</v>
      </c>
      <c r="E13" s="56" t="s">
        <v>353</v>
      </c>
      <c r="F13" s="54"/>
      <c r="G13" s="54"/>
    </row>
    <row r="14" spans="1:7" ht="15" customHeight="1" x14ac:dyDescent="0.2">
      <c r="A14" s="179" t="s">
        <v>73</v>
      </c>
      <c r="B14" s="178"/>
      <c r="C14" s="178" t="s">
        <v>72</v>
      </c>
      <c r="D14" s="178" t="s">
        <v>72</v>
      </c>
      <c r="E14" s="178" t="s">
        <v>72</v>
      </c>
      <c r="F14" s="54"/>
      <c r="G14" s="54"/>
    </row>
    <row r="15" spans="1:7" ht="14.1" customHeight="1" x14ac:dyDescent="0.2">
      <c r="A15" s="58" t="s">
        <v>66</v>
      </c>
      <c r="B15" s="56" t="s">
        <v>74</v>
      </c>
      <c r="C15" s="56" t="s">
        <v>51</v>
      </c>
      <c r="D15" s="56" t="s">
        <v>275</v>
      </c>
      <c r="E15" s="56" t="s">
        <v>276</v>
      </c>
      <c r="F15" s="54"/>
      <c r="G15" s="54"/>
    </row>
    <row r="16" spans="1:7" ht="14.1" customHeight="1" x14ac:dyDescent="0.2">
      <c r="A16" s="58" t="s">
        <v>68</v>
      </c>
      <c r="B16" s="56" t="s">
        <v>75</v>
      </c>
      <c r="C16" s="56" t="s">
        <v>51</v>
      </c>
      <c r="D16" s="56" t="s">
        <v>352</v>
      </c>
      <c r="E16" s="56" t="s">
        <v>277</v>
      </c>
      <c r="F16" s="54"/>
      <c r="G16" s="54"/>
    </row>
    <row r="17" spans="1:7" ht="14.1" customHeight="1" x14ac:dyDescent="0.2">
      <c r="A17" s="58" t="s">
        <v>70</v>
      </c>
      <c r="B17" s="56" t="s">
        <v>285</v>
      </c>
      <c r="C17" s="56" t="s">
        <v>51</v>
      </c>
      <c r="D17" s="56" t="s">
        <v>278</v>
      </c>
      <c r="E17" s="56" t="s">
        <v>279</v>
      </c>
      <c r="F17" s="54"/>
      <c r="G17" s="54"/>
    </row>
    <row r="18" spans="1:7" ht="14.1" customHeight="1" x14ac:dyDescent="0.2">
      <c r="A18" s="58" t="s">
        <v>71</v>
      </c>
      <c r="B18" s="56" t="s">
        <v>345</v>
      </c>
      <c r="C18" s="56" t="s">
        <v>51</v>
      </c>
      <c r="D18" s="56" t="s">
        <v>280</v>
      </c>
      <c r="E18" s="56" t="s">
        <v>281</v>
      </c>
      <c r="F18" s="54"/>
      <c r="G18" s="54"/>
    </row>
    <row r="19" spans="1:7" ht="5.0999999999999996" customHeight="1" x14ac:dyDescent="0.2">
      <c r="A19" s="55"/>
      <c r="B19" s="56"/>
      <c r="C19" s="56"/>
      <c r="D19" s="56"/>
      <c r="E19" s="69"/>
      <c r="F19" s="54"/>
      <c r="G19" s="54"/>
    </row>
    <row r="20" spans="1:7" ht="5.0999999999999996" customHeight="1" x14ac:dyDescent="0.2">
      <c r="A20" s="54"/>
      <c r="B20" s="59"/>
      <c r="C20" s="59"/>
      <c r="D20" s="59"/>
      <c r="E20" s="60"/>
      <c r="F20" s="54"/>
      <c r="G20" s="54"/>
    </row>
    <row r="21" spans="1:7" ht="15" customHeight="1" x14ac:dyDescent="0.2">
      <c r="A21" s="172" t="s">
        <v>318</v>
      </c>
      <c r="B21" s="173"/>
      <c r="C21" s="173"/>
      <c r="D21" s="173"/>
      <c r="E21" s="174"/>
      <c r="F21" s="54"/>
      <c r="G21" s="54"/>
    </row>
    <row r="22" spans="1:7" ht="15" customHeight="1" x14ac:dyDescent="0.2">
      <c r="A22" s="51" t="s">
        <v>411</v>
      </c>
      <c r="B22" s="50"/>
      <c r="C22" s="93"/>
      <c r="D22" s="93"/>
      <c r="E22" s="93"/>
      <c r="F22" s="50"/>
      <c r="G22" s="92"/>
    </row>
    <row r="23" spans="1:7" ht="15" customHeight="1" x14ac:dyDescent="0.2">
      <c r="A23" s="51" t="s">
        <v>412</v>
      </c>
      <c r="B23" s="50"/>
      <c r="C23" s="93"/>
      <c r="D23" s="93"/>
      <c r="E23" s="93"/>
      <c r="F23" s="50"/>
      <c r="G23" s="92"/>
    </row>
    <row r="24" spans="1:7" ht="9" customHeight="1" x14ac:dyDescent="0.2">
      <c r="A24" s="51"/>
      <c r="B24" s="50"/>
      <c r="C24" s="93"/>
      <c r="D24" s="93"/>
      <c r="E24" s="93"/>
      <c r="F24" s="50"/>
      <c r="G24" s="92"/>
    </row>
    <row r="25" spans="1:7" ht="15" customHeight="1" x14ac:dyDescent="0.2">
      <c r="A25" s="169" t="s">
        <v>442</v>
      </c>
      <c r="B25" s="50"/>
      <c r="C25" s="93"/>
      <c r="D25" s="93"/>
      <c r="E25" s="93"/>
      <c r="F25" s="50"/>
      <c r="G25" s="92"/>
    </row>
    <row r="26" spans="1:7" ht="5.0999999999999996" customHeight="1" x14ac:dyDescent="0.2">
      <c r="A26" s="48"/>
      <c r="B26" s="180"/>
      <c r="C26" s="180"/>
      <c r="D26" s="180"/>
      <c r="E26" s="47"/>
      <c r="F26" s="43"/>
    </row>
    <row r="27" spans="1:7" ht="5.0999999999999996" customHeight="1" x14ac:dyDescent="0.2">
      <c r="A27" s="115"/>
      <c r="B27" s="116"/>
      <c r="C27" s="116"/>
      <c r="D27" s="116"/>
      <c r="E27" s="117"/>
      <c r="F27" s="43"/>
    </row>
    <row r="28" spans="1:7" ht="5.0999999999999996" customHeight="1" x14ac:dyDescent="0.2">
      <c r="A28" s="115"/>
      <c r="B28" s="116"/>
      <c r="C28" s="116"/>
      <c r="D28" s="116"/>
      <c r="E28" s="117"/>
      <c r="F28" s="43"/>
    </row>
    <row r="29" spans="1:7" ht="14.1" customHeight="1" x14ac:dyDescent="0.2">
      <c r="A29" s="179" t="s">
        <v>100</v>
      </c>
      <c r="B29" s="178"/>
      <c r="C29" s="178"/>
      <c r="D29" s="178"/>
      <c r="E29" s="182"/>
      <c r="F29" s="43"/>
    </row>
    <row r="30" spans="1:7" ht="5.0999999999999996" customHeight="1" x14ac:dyDescent="0.2">
      <c r="A30" s="171"/>
      <c r="B30" s="114"/>
      <c r="C30" s="114"/>
      <c r="D30" s="114"/>
      <c r="E30" s="121"/>
    </row>
    <row r="31" spans="1:7" ht="5.0999999999999996" customHeight="1" x14ac:dyDescent="0.2">
      <c r="A31" s="183"/>
      <c r="B31" s="178"/>
      <c r="C31" s="178"/>
      <c r="D31" s="178"/>
      <c r="E31" s="182"/>
    </row>
    <row r="32" spans="1:7" ht="12.95" customHeight="1" x14ac:dyDescent="0.2">
      <c r="A32" s="184" t="s">
        <v>316</v>
      </c>
      <c r="B32" s="178"/>
      <c r="C32" s="178"/>
      <c r="D32" s="178"/>
      <c r="E32" s="182"/>
    </row>
    <row r="33" spans="1:6" ht="12.95" customHeight="1" x14ac:dyDescent="0.2">
      <c r="A33" s="62" t="s">
        <v>134</v>
      </c>
      <c r="B33" s="62" t="s">
        <v>365</v>
      </c>
      <c r="C33" s="56"/>
      <c r="D33" s="56"/>
      <c r="E33" s="69"/>
    </row>
    <row r="34" spans="1:6" ht="12.95" customHeight="1" x14ac:dyDescent="0.2">
      <c r="A34" s="62" t="s">
        <v>87</v>
      </c>
      <c r="B34" s="283" t="s">
        <v>138</v>
      </c>
      <c r="C34" s="283"/>
      <c r="D34" s="283"/>
      <c r="E34" s="283"/>
      <c r="F34" s="48"/>
    </row>
    <row r="35" spans="1:6" ht="12.95" customHeight="1" x14ac:dyDescent="0.2">
      <c r="A35" s="62" t="s">
        <v>136</v>
      </c>
      <c r="B35" s="63" t="s">
        <v>366</v>
      </c>
      <c r="C35" s="56"/>
      <c r="D35" s="56"/>
      <c r="E35" s="69"/>
    </row>
    <row r="36" spans="1:6" ht="12.95" customHeight="1" x14ac:dyDescent="0.2">
      <c r="A36" s="62" t="s">
        <v>137</v>
      </c>
      <c r="B36" s="63" t="s">
        <v>135</v>
      </c>
      <c r="C36" s="56"/>
      <c r="D36" s="56"/>
      <c r="E36" s="69"/>
    </row>
    <row r="37" spans="1:6" ht="12.95" customHeight="1" x14ac:dyDescent="0.2">
      <c r="A37" s="179" t="s">
        <v>371</v>
      </c>
      <c r="B37" s="178"/>
      <c r="C37" s="178"/>
      <c r="D37" s="178"/>
      <c r="E37" s="178"/>
    </row>
    <row r="38" spans="1:6" ht="12.95" customHeight="1" x14ac:dyDescent="0.2">
      <c r="A38" s="62" t="s">
        <v>134</v>
      </c>
      <c r="B38" s="62" t="s">
        <v>397</v>
      </c>
      <c r="C38" s="56"/>
      <c r="D38" s="56"/>
      <c r="E38" s="69"/>
    </row>
    <row r="39" spans="1:6" ht="12.95" customHeight="1" x14ac:dyDescent="0.2">
      <c r="A39" s="62"/>
      <c r="B39" s="181" t="s">
        <v>398</v>
      </c>
      <c r="C39" s="56"/>
      <c r="D39" s="56"/>
      <c r="E39" s="69"/>
    </row>
    <row r="40" spans="1:6" ht="12.95" customHeight="1" x14ac:dyDescent="0.2">
      <c r="A40" s="62" t="s">
        <v>87</v>
      </c>
      <c r="B40" s="283" t="s">
        <v>399</v>
      </c>
      <c r="C40" s="283"/>
      <c r="D40" s="283"/>
      <c r="E40" s="69"/>
    </row>
    <row r="41" spans="1:6" ht="12.95" customHeight="1" x14ac:dyDescent="0.2">
      <c r="A41" s="62" t="s">
        <v>136</v>
      </c>
      <c r="B41" s="283" t="s">
        <v>400</v>
      </c>
      <c r="C41" s="283"/>
      <c r="D41" s="283"/>
      <c r="E41" s="69"/>
    </row>
    <row r="42" spans="1:6" ht="12.95" customHeight="1" x14ac:dyDescent="0.2">
      <c r="A42" s="62" t="s">
        <v>137</v>
      </c>
      <c r="B42" s="283" t="s">
        <v>443</v>
      </c>
      <c r="C42" s="284"/>
      <c r="D42" s="56"/>
      <c r="E42" s="69"/>
    </row>
    <row r="43" spans="1:6" ht="5.0999999999999996" customHeight="1" x14ac:dyDescent="0.2">
      <c r="A43" s="48"/>
      <c r="B43" s="180"/>
      <c r="C43" s="180"/>
      <c r="D43" s="180"/>
      <c r="E43" s="47"/>
    </row>
    <row r="44" spans="1:6" ht="5.0999999999999996" customHeight="1" x14ac:dyDescent="0.2">
      <c r="A44" s="185"/>
      <c r="B44" s="186"/>
      <c r="C44" s="186"/>
      <c r="D44" s="186"/>
      <c r="E44" s="187"/>
    </row>
    <row r="45" spans="1:6" ht="12.2" customHeight="1" x14ac:dyDescent="0.2">
      <c r="A45" s="104" t="s">
        <v>402</v>
      </c>
      <c r="B45" s="104"/>
      <c r="C45" s="104"/>
      <c r="D45" s="104"/>
      <c r="E45" s="104"/>
    </row>
    <row r="46" spans="1:6" ht="12.2" customHeight="1" x14ac:dyDescent="0.2">
      <c r="A46" s="104" t="s">
        <v>401</v>
      </c>
      <c r="B46" s="104"/>
      <c r="C46" s="104"/>
      <c r="D46" s="104"/>
      <c r="E46" s="104"/>
    </row>
    <row r="47" spans="1:6" ht="16.5" customHeight="1" x14ac:dyDescent="0.2">
      <c r="A47" s="273" t="s">
        <v>430</v>
      </c>
      <c r="B47" s="64"/>
      <c r="C47" s="64"/>
      <c r="D47" s="64"/>
      <c r="E47" s="65"/>
    </row>
    <row r="48" spans="1:6" ht="15" customHeight="1" x14ac:dyDescent="0.2">
      <c r="A48" s="61"/>
      <c r="B48" s="64"/>
      <c r="C48" s="64"/>
      <c r="D48" s="64"/>
      <c r="E48" s="56" t="s">
        <v>317</v>
      </c>
    </row>
    <row r="49" spans="1:11" ht="5.0999999999999996" customHeight="1" x14ac:dyDescent="0.2">
      <c r="A49" s="61"/>
      <c r="B49" s="59"/>
      <c r="C49" s="59"/>
      <c r="D49" s="59"/>
      <c r="E49" s="60"/>
    </row>
    <row r="50" spans="1:11" ht="14.1" customHeight="1" x14ac:dyDescent="0.2">
      <c r="A50" s="265" t="s">
        <v>429</v>
      </c>
      <c r="B50" s="264" t="s">
        <v>76</v>
      </c>
      <c r="C50" s="264" t="s">
        <v>403</v>
      </c>
      <c r="D50" s="266" t="s">
        <v>403</v>
      </c>
      <c r="E50" s="264" t="s">
        <v>77</v>
      </c>
    </row>
    <row r="51" spans="1:11" ht="14.1" customHeight="1" x14ac:dyDescent="0.2">
      <c r="A51" s="179" t="s">
        <v>100</v>
      </c>
      <c r="B51" s="264" t="s">
        <v>283</v>
      </c>
      <c r="C51" s="264" t="s">
        <v>404</v>
      </c>
      <c r="D51" s="267" t="s">
        <v>405</v>
      </c>
      <c r="E51" s="264" t="s">
        <v>78</v>
      </c>
    </row>
    <row r="52" spans="1:11" ht="5.0999999999999996" customHeight="1" x14ac:dyDescent="0.2">
      <c r="A52" s="113"/>
      <c r="B52" s="114"/>
      <c r="C52" s="114"/>
      <c r="D52" s="114"/>
      <c r="E52" s="114"/>
    </row>
    <row r="53" spans="1:11" ht="15" customHeight="1" x14ac:dyDescent="0.2">
      <c r="A53" s="125" t="s">
        <v>8</v>
      </c>
      <c r="B53" s="126">
        <f>SUM(C53:E53)</f>
        <v>109884.01000000001</v>
      </c>
      <c r="C53" s="126">
        <v>104338.33</v>
      </c>
      <c r="D53" s="126">
        <v>2419.27</v>
      </c>
      <c r="E53" s="126">
        <v>3126.41</v>
      </c>
    </row>
    <row r="54" spans="1:11" ht="5.0999999999999996" customHeight="1" x14ac:dyDescent="0.2">
      <c r="A54" s="55"/>
      <c r="B54" s="56"/>
      <c r="C54" s="56"/>
      <c r="D54" s="56"/>
      <c r="E54" s="69"/>
    </row>
    <row r="55" spans="1:11" ht="5.0999999999999996" customHeight="1" x14ac:dyDescent="0.2">
      <c r="A55" s="189"/>
      <c r="B55" s="173"/>
      <c r="C55" s="173"/>
      <c r="D55" s="173"/>
      <c r="E55" s="174"/>
    </row>
    <row r="56" spans="1:11" ht="12.2" customHeight="1" x14ac:dyDescent="0.2">
      <c r="A56" s="104" t="s">
        <v>410</v>
      </c>
      <c r="B56" s="59"/>
      <c r="C56" s="59"/>
      <c r="D56" s="59"/>
      <c r="E56" s="60"/>
    </row>
    <row r="57" spans="1:11" x14ac:dyDescent="0.2">
      <c r="A57" s="51" t="s">
        <v>431</v>
      </c>
    </row>
    <row r="58" spans="1:11" x14ac:dyDescent="0.2">
      <c r="A58" s="48"/>
      <c r="B58" s="180"/>
      <c r="C58" s="180"/>
      <c r="D58" s="180"/>
      <c r="E58" s="47"/>
    </row>
    <row r="59" spans="1:11" x14ac:dyDescent="0.2">
      <c r="K59" s="42" t="s">
        <v>432</v>
      </c>
    </row>
  </sheetData>
  <mergeCells count="4">
    <mergeCell ref="B34:E34"/>
    <mergeCell ref="B40:D40"/>
    <mergeCell ref="B41:D41"/>
    <mergeCell ref="B42:C42"/>
  </mergeCells>
  <phoneticPr fontId="16" type="noConversion"/>
  <pageMargins left="0.59055118110236227" right="0.59055118110236227" top="0.59055118110236227" bottom="0.59055118110236227" header="0.59055118110236227" footer="0.59055118110236227"/>
  <pageSetup paperSize="119" firstPageNumber="26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G286"/>
  <sheetViews>
    <sheetView showGridLines="0" view="pageBreakPreview" zoomScaleNormal="100" zoomScaleSheetLayoutView="100" workbookViewId="0">
      <selection activeCell="K223" sqref="K223"/>
    </sheetView>
  </sheetViews>
  <sheetFormatPr baseColWidth="10" defaultColWidth="9.42578125" defaultRowHeight="14.25" x14ac:dyDescent="0.2"/>
  <cols>
    <col min="1" max="1" width="31.5703125" style="42" customWidth="1"/>
    <col min="2" max="2" width="13.7109375" style="43" customWidth="1"/>
    <col min="3" max="3" width="12.5703125" style="43" customWidth="1"/>
    <col min="4" max="5" width="12.42578125" style="43" customWidth="1"/>
    <col min="6" max="6" width="12.42578125" style="44" customWidth="1"/>
    <col min="7" max="8" width="10.42578125" style="42" customWidth="1"/>
    <col min="9" max="15" width="9.42578125" style="42"/>
    <col min="16" max="16" width="13.42578125" style="42" customWidth="1"/>
    <col min="17" max="17" width="9.42578125" style="42"/>
    <col min="18" max="18" width="17.7109375" style="42" customWidth="1"/>
    <col min="19" max="19" width="19.85546875" style="42" customWidth="1"/>
    <col min="20" max="16384" width="9.42578125" style="42"/>
  </cols>
  <sheetData>
    <row r="1" spans="1:8" s="46" customFormat="1" ht="15" customHeight="1" x14ac:dyDescent="0.2">
      <c r="A1" s="188" t="s">
        <v>462</v>
      </c>
      <c r="B1" s="66"/>
      <c r="C1" s="66"/>
      <c r="D1" s="66"/>
      <c r="E1" s="66"/>
      <c r="F1" s="67"/>
      <c r="G1" s="68"/>
      <c r="H1" s="68"/>
    </row>
    <row r="2" spans="1:8" ht="15" customHeight="1" x14ac:dyDescent="0.2">
      <c r="A2" s="120"/>
      <c r="B2" s="59"/>
      <c r="C2" s="59"/>
      <c r="D2" s="59"/>
      <c r="E2" s="59"/>
      <c r="F2" s="60"/>
      <c r="G2" s="54"/>
      <c r="H2" s="54"/>
    </row>
    <row r="3" spans="1:8" ht="5.0999999999999996" customHeight="1" x14ac:dyDescent="0.2">
      <c r="A3" s="118"/>
      <c r="B3" s="111"/>
      <c r="C3" s="111"/>
      <c r="D3" s="111"/>
      <c r="E3" s="111"/>
      <c r="F3" s="112"/>
      <c r="G3" s="54"/>
      <c r="H3" s="54"/>
    </row>
    <row r="4" spans="1:8" ht="15" customHeight="1" x14ac:dyDescent="0.2">
      <c r="A4" s="119"/>
      <c r="B4" s="288"/>
      <c r="C4" s="288"/>
      <c r="D4" s="288"/>
      <c r="E4" s="288"/>
      <c r="F4" s="288"/>
    </row>
    <row r="5" spans="1:8" ht="15" customHeight="1" x14ac:dyDescent="0.2">
      <c r="A5" s="274"/>
      <c r="B5" s="295" t="s">
        <v>465</v>
      </c>
      <c r="C5" s="295"/>
      <c r="D5" s="295"/>
      <c r="E5" s="264" t="s">
        <v>79</v>
      </c>
      <c r="F5" s="264" t="s">
        <v>98</v>
      </c>
    </row>
    <row r="6" spans="1:8" ht="15" customHeight="1" x14ac:dyDescent="0.2">
      <c r="A6" s="179"/>
      <c r="B6" s="296"/>
      <c r="C6" s="296" t="s">
        <v>347</v>
      </c>
      <c r="D6" s="297" t="s">
        <v>140</v>
      </c>
      <c r="E6" s="264" t="s">
        <v>436</v>
      </c>
      <c r="F6" s="264" t="s">
        <v>459</v>
      </c>
    </row>
    <row r="7" spans="1:8" ht="15" customHeight="1" x14ac:dyDescent="0.2">
      <c r="A7" s="179" t="s">
        <v>100</v>
      </c>
      <c r="B7" s="264" t="s">
        <v>348</v>
      </c>
      <c r="C7" s="264" t="s">
        <v>349</v>
      </c>
      <c r="D7" s="267" t="s">
        <v>141</v>
      </c>
      <c r="E7" s="264" t="s">
        <v>284</v>
      </c>
      <c r="F7" s="264" t="s">
        <v>444</v>
      </c>
    </row>
    <row r="8" spans="1:8" ht="5.0999999999999996" customHeight="1" x14ac:dyDescent="0.2">
      <c r="A8" s="113"/>
      <c r="B8" s="271"/>
      <c r="C8" s="271"/>
      <c r="D8" s="271"/>
      <c r="E8" s="271"/>
      <c r="F8" s="121"/>
    </row>
    <row r="9" spans="1:8" s="98" customFormat="1" ht="14.45" customHeight="1" x14ac:dyDescent="0.25">
      <c r="A9" s="179" t="s">
        <v>80</v>
      </c>
      <c r="B9" s="247">
        <f>SUM(B11,B23,B35,B63,B75,B89,B113,B122,B131,B142,B166,B175,B190,B216,B226,B237)</f>
        <v>109884.01000000001</v>
      </c>
      <c r="C9" s="247">
        <f>SUM(C11,C23,C35,C63,C75,C89,C113,C122,C131,C142,C166,C175,C190,C216,C226,C237)</f>
        <v>3126.41</v>
      </c>
      <c r="D9" s="247">
        <f>SUM(D11,D23,D35,D63,D75,D89,D113,D122,D131,D142,D166,D175,D190,D216,D226,D237)</f>
        <v>106757.6</v>
      </c>
      <c r="E9" s="248">
        <f>(E11+E23+E35+E63+E75+E89+E113+E122+E131+E142+E166+E175+E190+E216+E226+E237)</f>
        <v>10885341</v>
      </c>
      <c r="F9" s="249">
        <f>E9/B9</f>
        <v>99.062101938216486</v>
      </c>
    </row>
    <row r="10" spans="1:8" s="294" customFormat="1" ht="5.0999999999999996" customHeight="1" x14ac:dyDescent="0.25">
      <c r="A10" s="290"/>
      <c r="B10" s="291"/>
      <c r="C10" s="291"/>
      <c r="D10" s="291"/>
      <c r="E10" s="292"/>
      <c r="F10" s="293"/>
    </row>
    <row r="11" spans="1:8" s="98" customFormat="1" ht="14.45" customHeight="1" x14ac:dyDescent="0.25">
      <c r="A11" s="179" t="s">
        <v>139</v>
      </c>
      <c r="B11" s="250">
        <f>SUM(B12:B22)</f>
        <v>8883.74</v>
      </c>
      <c r="C11" s="250">
        <f>SUM(C12:C22)</f>
        <v>68.470000000000013</v>
      </c>
      <c r="D11" s="250">
        <f>SUM(D12:D22)</f>
        <v>8815.27</v>
      </c>
      <c r="E11" s="251">
        <f>SUM(E12:E22)</f>
        <v>571011</v>
      </c>
      <c r="F11" s="249">
        <f>E11/B11</f>
        <v>64.275969355249032</v>
      </c>
    </row>
    <row r="12" spans="1:8" ht="14.45" customHeight="1" x14ac:dyDescent="0.2">
      <c r="A12" s="196" t="s">
        <v>445</v>
      </c>
      <c r="B12" s="192">
        <f>SUM(C12:D12)</f>
        <v>1710.87</v>
      </c>
      <c r="C12" s="192">
        <v>7.87</v>
      </c>
      <c r="D12" s="193">
        <v>1703</v>
      </c>
      <c r="E12" s="194">
        <v>35322</v>
      </c>
      <c r="F12" s="123">
        <f t="shared" ref="F12:F22" si="0">E12/B12</f>
        <v>20.645636430587949</v>
      </c>
    </row>
    <row r="13" spans="1:8" ht="14.45" customHeight="1" x14ac:dyDescent="0.2">
      <c r="A13" s="196" t="s">
        <v>447</v>
      </c>
      <c r="B13" s="192">
        <f t="shared" ref="B13:B22" si="1">SUM(C13:D13)</f>
        <v>914.65</v>
      </c>
      <c r="C13" s="192">
        <v>15.3</v>
      </c>
      <c r="D13" s="193">
        <v>899.35</v>
      </c>
      <c r="E13" s="194">
        <v>23289</v>
      </c>
      <c r="F13" s="123">
        <f t="shared" si="0"/>
        <v>25.462198655223311</v>
      </c>
    </row>
    <row r="14" spans="1:8" ht="14.45" customHeight="1" x14ac:dyDescent="0.2">
      <c r="A14" s="196" t="s">
        <v>448</v>
      </c>
      <c r="B14" s="192">
        <f t="shared" si="1"/>
        <v>857.9</v>
      </c>
      <c r="C14" s="192">
        <v>9.3800000000000008</v>
      </c>
      <c r="D14" s="193">
        <v>848.52</v>
      </c>
      <c r="E14" s="194">
        <v>30982</v>
      </c>
      <c r="F14" s="123">
        <f t="shared" si="0"/>
        <v>36.113766173213662</v>
      </c>
    </row>
    <row r="15" spans="1:8" ht="14.45" customHeight="1" x14ac:dyDescent="0.2">
      <c r="A15" s="196" t="s">
        <v>449</v>
      </c>
      <c r="B15" s="192">
        <f t="shared" si="1"/>
        <v>693.06999999999994</v>
      </c>
      <c r="C15" s="192">
        <v>10.26</v>
      </c>
      <c r="D15" s="193">
        <v>682.81</v>
      </c>
      <c r="E15" s="194">
        <v>28561</v>
      </c>
      <c r="F15" s="123">
        <f t="shared" si="0"/>
        <v>41.20940164774121</v>
      </c>
    </row>
    <row r="16" spans="1:8" ht="14.45" customHeight="1" x14ac:dyDescent="0.2">
      <c r="A16" s="196" t="s">
        <v>450</v>
      </c>
      <c r="B16" s="192">
        <f t="shared" si="1"/>
        <v>641.70000000000005</v>
      </c>
      <c r="C16" s="192">
        <v>7.51</v>
      </c>
      <c r="D16" s="193">
        <v>634.19000000000005</v>
      </c>
      <c r="E16" s="194">
        <v>33352</v>
      </c>
      <c r="F16" s="123">
        <f t="shared" si="0"/>
        <v>51.974442886083835</v>
      </c>
    </row>
    <row r="17" spans="1:137" ht="14.45" customHeight="1" x14ac:dyDescent="0.2">
      <c r="A17" s="196" t="s">
        <v>451</v>
      </c>
      <c r="B17" s="192">
        <f t="shared" si="1"/>
        <v>764.51</v>
      </c>
      <c r="C17" s="195" t="s">
        <v>51</v>
      </c>
      <c r="D17" s="193">
        <v>764.51</v>
      </c>
      <c r="E17" s="194">
        <v>37206</v>
      </c>
      <c r="F17" s="123">
        <f t="shared" si="0"/>
        <v>48.666466102470864</v>
      </c>
    </row>
    <row r="18" spans="1:137" ht="14.45" customHeight="1" x14ac:dyDescent="0.2">
      <c r="A18" s="196" t="s">
        <v>452</v>
      </c>
      <c r="B18" s="192">
        <f t="shared" si="1"/>
        <v>1111.9000000000001</v>
      </c>
      <c r="C18" s="192">
        <v>0.19</v>
      </c>
      <c r="D18" s="193">
        <v>1111.71</v>
      </c>
      <c r="E18" s="194">
        <v>86616</v>
      </c>
      <c r="F18" s="123">
        <f t="shared" si="0"/>
        <v>77.899091644932085</v>
      </c>
    </row>
    <row r="19" spans="1:137" ht="14.45" customHeight="1" x14ac:dyDescent="0.2">
      <c r="A19" s="196" t="s">
        <v>453</v>
      </c>
      <c r="B19" s="192">
        <f t="shared" si="1"/>
        <v>730.93999999999994</v>
      </c>
      <c r="C19" s="192">
        <v>16.670000000000002</v>
      </c>
      <c r="D19" s="193">
        <v>714.27</v>
      </c>
      <c r="E19" s="194">
        <v>187448</v>
      </c>
      <c r="F19" s="123">
        <f t="shared" si="0"/>
        <v>256.4478616575916</v>
      </c>
    </row>
    <row r="20" spans="1:137" ht="14.45" customHeight="1" x14ac:dyDescent="0.2">
      <c r="A20" s="196" t="s">
        <v>256</v>
      </c>
      <c r="B20" s="192">
        <f t="shared" si="1"/>
        <v>325.93</v>
      </c>
      <c r="C20" s="192">
        <v>1.29</v>
      </c>
      <c r="D20" s="193">
        <v>324.64</v>
      </c>
      <c r="E20" s="194">
        <v>31216</v>
      </c>
      <c r="F20" s="123">
        <f t="shared" si="0"/>
        <v>95.775166446783047</v>
      </c>
    </row>
    <row r="21" spans="1:137" ht="14.45" customHeight="1" x14ac:dyDescent="0.2">
      <c r="A21" s="196" t="s">
        <v>454</v>
      </c>
      <c r="B21" s="192">
        <f t="shared" si="1"/>
        <v>408.22</v>
      </c>
      <c r="C21" s="195" t="s">
        <v>51</v>
      </c>
      <c r="D21" s="193">
        <v>408.22</v>
      </c>
      <c r="E21" s="194">
        <v>42096</v>
      </c>
      <c r="F21" s="123">
        <f t="shared" si="0"/>
        <v>103.12086619959825</v>
      </c>
    </row>
    <row r="22" spans="1:137" ht="14.45" customHeight="1" x14ac:dyDescent="0.2">
      <c r="A22" s="196" t="s">
        <v>455</v>
      </c>
      <c r="B22" s="192">
        <f t="shared" si="1"/>
        <v>724.05</v>
      </c>
      <c r="C22" s="195" t="s">
        <v>51</v>
      </c>
      <c r="D22" s="193">
        <v>724.05</v>
      </c>
      <c r="E22" s="194">
        <v>34923</v>
      </c>
      <c r="F22" s="123">
        <f t="shared" si="0"/>
        <v>48.232856846902841</v>
      </c>
    </row>
    <row r="23" spans="1:137" s="98" customFormat="1" ht="14.45" customHeight="1" x14ac:dyDescent="0.25">
      <c r="A23" s="179" t="s">
        <v>321</v>
      </c>
      <c r="B23" s="250">
        <f>SUM(B24:B34)</f>
        <v>4003.24</v>
      </c>
      <c r="C23" s="250">
        <f>SUM(C24:C34)</f>
        <v>1.52</v>
      </c>
      <c r="D23" s="250">
        <f>SUM(D24:D34)</f>
        <v>4001.72</v>
      </c>
      <c r="E23" s="251">
        <f>SUM(E24:E34)</f>
        <v>502385</v>
      </c>
      <c r="F23" s="249">
        <f>E23/B23</f>
        <v>125.49459937450666</v>
      </c>
    </row>
    <row r="24" spans="1:137" ht="14.45" customHeight="1" x14ac:dyDescent="0.2">
      <c r="A24" s="196" t="s">
        <v>322</v>
      </c>
      <c r="B24" s="192">
        <f>SUM(C24:D24)</f>
        <v>784.14</v>
      </c>
      <c r="C24" s="192">
        <v>1.5</v>
      </c>
      <c r="D24" s="193">
        <v>782.64</v>
      </c>
      <c r="E24" s="194">
        <v>42369</v>
      </c>
      <c r="F24" s="123">
        <f t="shared" ref="F24:F34" si="2">E24/B24</f>
        <v>54.032443186165736</v>
      </c>
    </row>
    <row r="25" spans="1:137" ht="14.45" customHeight="1" x14ac:dyDescent="0.2">
      <c r="A25" s="197" t="s">
        <v>142</v>
      </c>
      <c r="B25" s="192">
        <f t="shared" ref="B25:B34" si="3">SUM(C25:D25)</f>
        <v>270.86</v>
      </c>
      <c r="C25" s="190" t="s">
        <v>51</v>
      </c>
      <c r="D25" s="193">
        <v>270.86</v>
      </c>
      <c r="E25" s="194">
        <v>43828</v>
      </c>
      <c r="F25" s="123">
        <f t="shared" si="2"/>
        <v>161.81052942479508</v>
      </c>
    </row>
    <row r="26" spans="1:137" ht="14.45" customHeight="1" x14ac:dyDescent="0.2">
      <c r="A26" s="197" t="s">
        <v>143</v>
      </c>
      <c r="B26" s="192">
        <f t="shared" si="3"/>
        <v>110.26</v>
      </c>
      <c r="C26" s="190" t="s">
        <v>51</v>
      </c>
      <c r="D26" s="193">
        <v>110.26</v>
      </c>
      <c r="E26" s="194">
        <v>27233</v>
      </c>
      <c r="F26" s="123">
        <f t="shared" si="2"/>
        <v>246.9889352439688</v>
      </c>
    </row>
    <row r="27" spans="1:137" ht="14.45" customHeight="1" x14ac:dyDescent="0.2">
      <c r="A27" s="197" t="s">
        <v>144</v>
      </c>
      <c r="B27" s="192">
        <f t="shared" si="3"/>
        <v>239.42</v>
      </c>
      <c r="C27" s="190" t="s">
        <v>51</v>
      </c>
      <c r="D27" s="193">
        <v>239.42</v>
      </c>
      <c r="E27" s="194">
        <v>41535</v>
      </c>
      <c r="F27" s="123">
        <f t="shared" si="2"/>
        <v>173.48174755659511</v>
      </c>
    </row>
    <row r="28" spans="1:137" ht="14.45" customHeight="1" x14ac:dyDescent="0.2">
      <c r="A28" s="197" t="s">
        <v>145</v>
      </c>
      <c r="B28" s="192">
        <f t="shared" si="3"/>
        <v>154.63</v>
      </c>
      <c r="C28" s="190" t="s">
        <v>51</v>
      </c>
      <c r="D28" s="193">
        <v>154.63</v>
      </c>
      <c r="E28" s="194">
        <v>49549</v>
      </c>
      <c r="F28" s="123">
        <f t="shared" si="2"/>
        <v>320.43587919549896</v>
      </c>
    </row>
    <row r="29" spans="1:137" ht="14.45" customHeight="1" x14ac:dyDescent="0.2">
      <c r="A29" s="197" t="s">
        <v>146</v>
      </c>
      <c r="B29" s="192">
        <f t="shared" si="3"/>
        <v>126.37</v>
      </c>
      <c r="C29" s="190" t="s">
        <v>51</v>
      </c>
      <c r="D29" s="193">
        <v>126.37</v>
      </c>
      <c r="E29" s="194">
        <v>49707</v>
      </c>
      <c r="F29" s="123">
        <f t="shared" si="2"/>
        <v>393.34493946348022</v>
      </c>
      <c r="H29" s="106"/>
    </row>
    <row r="30" spans="1:137" s="94" customFormat="1" ht="14.45" customHeight="1" x14ac:dyDescent="0.2">
      <c r="A30" s="197" t="s">
        <v>158</v>
      </c>
      <c r="B30" s="192">
        <f t="shared" si="3"/>
        <v>197.91</v>
      </c>
      <c r="C30" s="190" t="s">
        <v>51</v>
      </c>
      <c r="D30" s="193">
        <v>197.91</v>
      </c>
      <c r="E30" s="194">
        <v>39566</v>
      </c>
      <c r="F30" s="123">
        <f t="shared" si="2"/>
        <v>199.91915517154263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68"/>
      <c r="CL30" s="168"/>
      <c r="CM30" s="168"/>
      <c r="CN30" s="168"/>
      <c r="CO30" s="168"/>
      <c r="CP30" s="168"/>
      <c r="CQ30" s="168"/>
      <c r="CR30" s="168"/>
      <c r="CS30" s="168"/>
      <c r="CT30" s="168"/>
      <c r="CU30" s="168"/>
      <c r="CV30" s="168"/>
      <c r="CW30" s="168"/>
      <c r="CX30" s="168"/>
      <c r="CY30" s="168"/>
      <c r="CZ30" s="168"/>
      <c r="DA30" s="168"/>
      <c r="DB30" s="168"/>
      <c r="DC30" s="168"/>
      <c r="DD30" s="168"/>
      <c r="DE30" s="168"/>
      <c r="DF30" s="168"/>
      <c r="DG30" s="168"/>
      <c r="DH30" s="168"/>
      <c r="DI30" s="168"/>
      <c r="DJ30" s="168"/>
      <c r="DK30" s="168"/>
      <c r="DL30" s="168"/>
      <c r="DM30" s="168"/>
      <c r="DN30" s="168"/>
      <c r="DO30" s="168"/>
      <c r="DP30" s="168"/>
      <c r="DQ30" s="168"/>
      <c r="DR30" s="168"/>
      <c r="DS30" s="168"/>
      <c r="DT30" s="168"/>
      <c r="DU30" s="168"/>
      <c r="DV30" s="168"/>
      <c r="DW30" s="168"/>
      <c r="DX30" s="168"/>
      <c r="DY30" s="168"/>
      <c r="DZ30" s="168"/>
      <c r="EA30" s="168"/>
      <c r="EB30" s="168"/>
      <c r="EC30" s="168"/>
      <c r="ED30" s="168"/>
      <c r="EE30" s="168"/>
      <c r="EF30" s="168"/>
      <c r="EG30" s="168"/>
    </row>
    <row r="31" spans="1:137" s="94" customFormat="1" ht="14.45" customHeight="1" x14ac:dyDescent="0.2">
      <c r="A31" s="197" t="s">
        <v>159</v>
      </c>
      <c r="B31" s="192">
        <f t="shared" si="3"/>
        <v>194.36</v>
      </c>
      <c r="C31" s="190" t="s">
        <v>51</v>
      </c>
      <c r="D31" s="193">
        <v>194.36</v>
      </c>
      <c r="E31" s="194">
        <v>32830</v>
      </c>
      <c r="F31" s="123">
        <f t="shared" si="2"/>
        <v>168.91335665774849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8"/>
      <c r="BW31" s="168"/>
      <c r="BX31" s="168"/>
      <c r="BY31" s="168"/>
      <c r="BZ31" s="168"/>
      <c r="CA31" s="168"/>
      <c r="CB31" s="168"/>
      <c r="CC31" s="168"/>
      <c r="CD31" s="168"/>
      <c r="CE31" s="168"/>
      <c r="CF31" s="168"/>
      <c r="CG31" s="168"/>
      <c r="CH31" s="168"/>
      <c r="CI31" s="168"/>
      <c r="CJ31" s="168"/>
      <c r="CK31" s="168"/>
      <c r="CL31" s="168"/>
      <c r="CM31" s="168"/>
      <c r="CN31" s="168"/>
      <c r="CO31" s="168"/>
      <c r="CP31" s="168"/>
      <c r="CQ31" s="168"/>
      <c r="CR31" s="168"/>
      <c r="CS31" s="168"/>
      <c r="CT31" s="168"/>
      <c r="CU31" s="168"/>
      <c r="CV31" s="168"/>
      <c r="CW31" s="168"/>
      <c r="CX31" s="168"/>
      <c r="CY31" s="168"/>
      <c r="CZ31" s="168"/>
      <c r="DA31" s="168"/>
      <c r="DB31" s="168"/>
      <c r="DC31" s="168"/>
      <c r="DD31" s="168"/>
      <c r="DE31" s="168"/>
      <c r="DF31" s="168"/>
      <c r="DG31" s="168"/>
      <c r="DH31" s="168"/>
      <c r="DI31" s="168"/>
      <c r="DJ31" s="168"/>
      <c r="DK31" s="168"/>
      <c r="DL31" s="168"/>
      <c r="DM31" s="168"/>
      <c r="DN31" s="168"/>
      <c r="DO31" s="168"/>
      <c r="DP31" s="168"/>
      <c r="DQ31" s="168"/>
      <c r="DR31" s="168"/>
      <c r="DS31" s="168"/>
      <c r="DT31" s="168"/>
      <c r="DU31" s="168"/>
      <c r="DV31" s="168"/>
      <c r="DW31" s="168"/>
      <c r="DX31" s="168"/>
      <c r="DY31" s="168"/>
      <c r="DZ31" s="168"/>
      <c r="EA31" s="168"/>
      <c r="EB31" s="168"/>
      <c r="EC31" s="168"/>
      <c r="ED31" s="168"/>
      <c r="EE31" s="168"/>
      <c r="EF31" s="168"/>
      <c r="EG31" s="168"/>
    </row>
    <row r="32" spans="1:137" ht="14.45" customHeight="1" x14ac:dyDescent="0.2">
      <c r="A32" s="197" t="s">
        <v>160</v>
      </c>
      <c r="B32" s="192">
        <f t="shared" si="3"/>
        <v>688.69</v>
      </c>
      <c r="C32" s="190" t="s">
        <v>51</v>
      </c>
      <c r="D32" s="193">
        <v>688.69</v>
      </c>
      <c r="E32" s="194">
        <v>84439</v>
      </c>
      <c r="F32" s="123">
        <f t="shared" si="2"/>
        <v>122.60814009205883</v>
      </c>
    </row>
    <row r="33" spans="1:8" ht="14.45" customHeight="1" x14ac:dyDescent="0.2">
      <c r="A33" s="196" t="s">
        <v>323</v>
      </c>
      <c r="B33" s="192">
        <f t="shared" si="3"/>
        <v>301.66000000000003</v>
      </c>
      <c r="C33" s="190" t="s">
        <v>51</v>
      </c>
      <c r="D33" s="193">
        <v>301.66000000000003</v>
      </c>
      <c r="E33" s="194">
        <v>20963</v>
      </c>
      <c r="F33" s="123">
        <f t="shared" si="2"/>
        <v>69.492143472783923</v>
      </c>
    </row>
    <row r="34" spans="1:8" ht="14.45" customHeight="1" x14ac:dyDescent="0.2">
      <c r="A34" s="196" t="s">
        <v>355</v>
      </c>
      <c r="B34" s="192">
        <f t="shared" si="3"/>
        <v>934.93999999999994</v>
      </c>
      <c r="C34" s="192">
        <v>0.02</v>
      </c>
      <c r="D34" s="193">
        <v>934.92</v>
      </c>
      <c r="E34" s="194">
        <v>70366</v>
      </c>
      <c r="F34" s="123">
        <f t="shared" si="2"/>
        <v>75.262583695210395</v>
      </c>
      <c r="H34" s="106"/>
    </row>
    <row r="35" spans="1:8" s="98" customFormat="1" ht="14.45" customHeight="1" x14ac:dyDescent="0.25">
      <c r="A35" s="179" t="s">
        <v>324</v>
      </c>
      <c r="B35" s="252">
        <f>SUM(B36:B50)</f>
        <v>728.25999999999988</v>
      </c>
      <c r="C35" s="252">
        <f>SUM(C36:C50)</f>
        <v>0</v>
      </c>
      <c r="D35" s="252">
        <f>SUM(D36:D50)</f>
        <v>728.25999999999988</v>
      </c>
      <c r="E35" s="251">
        <f>SUM(E36:E50)</f>
        <v>2041505</v>
      </c>
      <c r="F35" s="249">
        <f>E35/B35</f>
        <v>2803.2639441957549</v>
      </c>
    </row>
    <row r="36" spans="1:8" ht="14.45" customHeight="1" x14ac:dyDescent="0.2">
      <c r="A36" s="74" t="s">
        <v>161</v>
      </c>
      <c r="B36" s="192">
        <f>SUM(C36:D36)</f>
        <v>35.81</v>
      </c>
      <c r="C36" s="190" t="s">
        <v>51</v>
      </c>
      <c r="D36" s="193">
        <v>35.81</v>
      </c>
      <c r="E36" s="194">
        <v>169415</v>
      </c>
      <c r="F36" s="123">
        <f t="shared" ref="F36:F50" si="4">E36/B36</f>
        <v>4730.9410779111977</v>
      </c>
    </row>
    <row r="37" spans="1:8" ht="14.45" customHeight="1" x14ac:dyDescent="0.2">
      <c r="A37" s="74" t="s">
        <v>162</v>
      </c>
      <c r="B37" s="192">
        <f t="shared" ref="B37:B50" si="5">SUM(C37:D37)</f>
        <v>12.26</v>
      </c>
      <c r="C37" s="190" t="s">
        <v>51</v>
      </c>
      <c r="D37" s="193">
        <v>12.26</v>
      </c>
      <c r="E37" s="194">
        <v>131408</v>
      </c>
      <c r="F37" s="123">
        <f t="shared" si="4"/>
        <v>10718.433931484502</v>
      </c>
    </row>
    <row r="38" spans="1:8" ht="14.45" customHeight="1" x14ac:dyDescent="0.2">
      <c r="A38" s="74" t="s">
        <v>163</v>
      </c>
      <c r="B38" s="192">
        <f t="shared" si="5"/>
        <v>3.42</v>
      </c>
      <c r="C38" s="190" t="s">
        <v>51</v>
      </c>
      <c r="D38" s="193">
        <v>3.42</v>
      </c>
      <c r="E38" s="194">
        <v>126105</v>
      </c>
      <c r="F38" s="123">
        <f t="shared" si="4"/>
        <v>36872.807017543862</v>
      </c>
    </row>
    <row r="39" spans="1:8" ht="14.45" customHeight="1" x14ac:dyDescent="0.2">
      <c r="A39" s="74" t="s">
        <v>164</v>
      </c>
      <c r="B39" s="192">
        <f t="shared" si="5"/>
        <v>4.37</v>
      </c>
      <c r="C39" s="190" t="s">
        <v>51</v>
      </c>
      <c r="D39" s="193">
        <v>4.37</v>
      </c>
      <c r="E39" s="194">
        <v>76511</v>
      </c>
      <c r="F39" s="123">
        <f t="shared" si="4"/>
        <v>17508.237986270022</v>
      </c>
    </row>
    <row r="40" spans="1:8" ht="14.45" customHeight="1" x14ac:dyDescent="0.2">
      <c r="A40" s="74" t="s">
        <v>165</v>
      </c>
      <c r="B40" s="192">
        <f t="shared" si="5"/>
        <v>10.220000000000001</v>
      </c>
      <c r="C40" s="190" t="s">
        <v>51</v>
      </c>
      <c r="D40" s="193">
        <v>10.220000000000001</v>
      </c>
      <c r="E40" s="194">
        <v>42126</v>
      </c>
      <c r="F40" s="123">
        <f t="shared" si="4"/>
        <v>4121.9178082191775</v>
      </c>
    </row>
    <row r="41" spans="1:8" ht="14.45" customHeight="1" x14ac:dyDescent="0.2">
      <c r="A41" s="74" t="s">
        <v>166</v>
      </c>
      <c r="B41" s="192">
        <f t="shared" si="5"/>
        <v>141.49</v>
      </c>
      <c r="C41" s="190" t="s">
        <v>51</v>
      </c>
      <c r="D41" s="193">
        <v>141.49</v>
      </c>
      <c r="E41" s="194">
        <v>166616</v>
      </c>
      <c r="F41" s="123">
        <f t="shared" si="4"/>
        <v>1177.5814545197541</v>
      </c>
    </row>
    <row r="42" spans="1:8" ht="14.45" customHeight="1" x14ac:dyDescent="0.2">
      <c r="A42" s="74" t="s">
        <v>168</v>
      </c>
      <c r="B42" s="192">
        <f t="shared" si="5"/>
        <v>129.47999999999999</v>
      </c>
      <c r="C42" s="190" t="s">
        <v>51</v>
      </c>
      <c r="D42" s="193">
        <v>129.47999999999999</v>
      </c>
      <c r="E42" s="194">
        <v>122722</v>
      </c>
      <c r="F42" s="123">
        <f t="shared" si="4"/>
        <v>947.80661105962315</v>
      </c>
    </row>
    <row r="43" spans="1:8" ht="14.45" customHeight="1" x14ac:dyDescent="0.2">
      <c r="A43" s="74" t="s">
        <v>167</v>
      </c>
      <c r="B43" s="192">
        <f t="shared" si="5"/>
        <v>25.55</v>
      </c>
      <c r="C43" s="190" t="s">
        <v>51</v>
      </c>
      <c r="D43" s="193">
        <v>25.55</v>
      </c>
      <c r="E43" s="194">
        <v>153856</v>
      </c>
      <c r="F43" s="123">
        <f t="shared" si="4"/>
        <v>6021.7612524461838</v>
      </c>
    </row>
    <row r="44" spans="1:8" ht="14.45" customHeight="1" x14ac:dyDescent="0.2">
      <c r="A44" s="74" t="s">
        <v>169</v>
      </c>
      <c r="B44" s="192">
        <f t="shared" si="5"/>
        <v>12.28</v>
      </c>
      <c r="C44" s="190" t="s">
        <v>51</v>
      </c>
      <c r="D44" s="193">
        <v>12.28</v>
      </c>
      <c r="E44" s="194">
        <v>190024</v>
      </c>
      <c r="F44" s="123">
        <f t="shared" si="4"/>
        <v>15474.2671009772</v>
      </c>
    </row>
    <row r="45" spans="1:8" ht="14.45" customHeight="1" x14ac:dyDescent="0.2">
      <c r="A45" s="74" t="s">
        <v>170</v>
      </c>
      <c r="B45" s="192">
        <f t="shared" si="5"/>
        <v>10.19</v>
      </c>
      <c r="C45" s="190" t="s">
        <v>51</v>
      </c>
      <c r="D45" s="193">
        <v>10.19</v>
      </c>
      <c r="E45" s="194">
        <v>118494</v>
      </c>
      <c r="F45" s="123">
        <f t="shared" si="4"/>
        <v>11628.459273797842</v>
      </c>
    </row>
    <row r="46" spans="1:8" ht="14.45" customHeight="1" x14ac:dyDescent="0.2">
      <c r="A46" s="74" t="s">
        <v>171</v>
      </c>
      <c r="B46" s="192">
        <f t="shared" si="5"/>
        <v>23.17</v>
      </c>
      <c r="C46" s="190" t="s">
        <v>51</v>
      </c>
      <c r="D46" s="193">
        <v>23.17</v>
      </c>
      <c r="E46" s="194">
        <v>129047</v>
      </c>
      <c r="F46" s="123">
        <f t="shared" si="4"/>
        <v>5569.572723349158</v>
      </c>
    </row>
    <row r="47" spans="1:8" ht="14.45" customHeight="1" x14ac:dyDescent="0.2">
      <c r="A47" s="74" t="s">
        <v>172</v>
      </c>
      <c r="B47" s="192">
        <f t="shared" si="5"/>
        <v>37.14</v>
      </c>
      <c r="C47" s="190" t="s">
        <v>51</v>
      </c>
      <c r="D47" s="193">
        <v>37.14</v>
      </c>
      <c r="E47" s="194">
        <v>141560</v>
      </c>
      <c r="F47" s="123">
        <f t="shared" si="4"/>
        <v>3811.5239633817987</v>
      </c>
    </row>
    <row r="48" spans="1:8" ht="14.45" customHeight="1" x14ac:dyDescent="0.2">
      <c r="A48" s="281" t="s">
        <v>456</v>
      </c>
      <c r="B48" s="192">
        <f t="shared" si="5"/>
        <v>134.80000000000001</v>
      </c>
      <c r="C48" s="190" t="s">
        <v>51</v>
      </c>
      <c r="D48" s="193">
        <v>134.80000000000001</v>
      </c>
      <c r="E48" s="194">
        <v>194967</v>
      </c>
      <c r="F48" s="123">
        <f t="shared" si="4"/>
        <v>1446.3427299703262</v>
      </c>
    </row>
    <row r="49" spans="1:6" ht="14.45" customHeight="1" x14ac:dyDescent="0.2">
      <c r="A49" s="74" t="s">
        <v>173</v>
      </c>
      <c r="B49" s="192">
        <f t="shared" si="5"/>
        <v>82.18</v>
      </c>
      <c r="C49" s="190" t="s">
        <v>51</v>
      </c>
      <c r="D49" s="193">
        <v>82.18</v>
      </c>
      <c r="E49" s="194">
        <v>199235</v>
      </c>
      <c r="F49" s="123">
        <f t="shared" si="4"/>
        <v>2424.373326843514</v>
      </c>
    </row>
    <row r="50" spans="1:6" ht="14.45" customHeight="1" x14ac:dyDescent="0.2">
      <c r="A50" s="74" t="s">
        <v>174</v>
      </c>
      <c r="B50" s="192">
        <f t="shared" si="5"/>
        <v>65.900000000000006</v>
      </c>
      <c r="C50" s="190" t="s">
        <v>51</v>
      </c>
      <c r="D50" s="193">
        <v>65.900000000000006</v>
      </c>
      <c r="E50" s="194">
        <v>79419</v>
      </c>
      <c r="F50" s="123">
        <f t="shared" si="4"/>
        <v>1205.1441578148708</v>
      </c>
    </row>
    <row r="51" spans="1:6" ht="5.0999999999999996" customHeight="1" x14ac:dyDescent="0.2">
      <c r="A51" s="70"/>
      <c r="B51" s="198"/>
      <c r="C51" s="198"/>
      <c r="D51" s="198"/>
      <c r="E51" s="72"/>
      <c r="F51" s="268"/>
    </row>
    <row r="52" spans="1:6" ht="5.0999999999999996" customHeight="1" x14ac:dyDescent="0.2">
      <c r="A52" s="207"/>
      <c r="B52" s="269"/>
      <c r="C52" s="269"/>
      <c r="D52" s="269"/>
      <c r="E52" s="209"/>
      <c r="F52" s="270"/>
    </row>
    <row r="53" spans="1:6" ht="5.0999999999999996" customHeight="1" x14ac:dyDescent="0.2">
      <c r="A53" s="70"/>
      <c r="B53" s="198"/>
      <c r="C53" s="198"/>
      <c r="D53" s="198"/>
      <c r="E53" s="72"/>
      <c r="F53" s="268"/>
    </row>
    <row r="54" spans="1:6" ht="15" customHeight="1" x14ac:dyDescent="0.2">
      <c r="A54" s="188" t="s">
        <v>464</v>
      </c>
      <c r="B54" s="71"/>
      <c r="C54" s="71"/>
      <c r="D54" s="71"/>
      <c r="E54" s="72"/>
      <c r="F54" s="73"/>
    </row>
    <row r="55" spans="1:6" ht="5.0999999999999996" customHeight="1" x14ac:dyDescent="0.2">
      <c r="A55" s="61"/>
      <c r="B55" s="59"/>
      <c r="C55" s="59"/>
      <c r="D55" s="59"/>
      <c r="E55" s="59"/>
      <c r="F55" s="60"/>
    </row>
    <row r="56" spans="1:6" ht="5.0999999999999996" customHeight="1" x14ac:dyDescent="0.2">
      <c r="A56" s="118"/>
      <c r="B56" s="111"/>
      <c r="C56" s="111"/>
      <c r="D56" s="111"/>
      <c r="E56" s="111"/>
      <c r="F56" s="112"/>
    </row>
    <row r="57" spans="1:6" ht="15" customHeight="1" x14ac:dyDescent="0.2">
      <c r="A57" s="119"/>
      <c r="B57" s="288"/>
      <c r="C57" s="288"/>
      <c r="D57" s="288"/>
      <c r="E57" s="288"/>
      <c r="F57" s="288"/>
    </row>
    <row r="58" spans="1:6" ht="15" customHeight="1" x14ac:dyDescent="0.2">
      <c r="A58" s="274"/>
      <c r="B58" s="295" t="s">
        <v>465</v>
      </c>
      <c r="C58" s="295"/>
      <c r="D58" s="295"/>
      <c r="E58" s="264" t="s">
        <v>79</v>
      </c>
      <c r="F58" s="264" t="s">
        <v>98</v>
      </c>
    </row>
    <row r="59" spans="1:6" ht="15" customHeight="1" x14ac:dyDescent="0.2">
      <c r="A59" s="179"/>
      <c r="B59" s="296"/>
      <c r="C59" s="296" t="s">
        <v>347</v>
      </c>
      <c r="D59" s="297" t="s">
        <v>140</v>
      </c>
      <c r="E59" s="264" t="s">
        <v>436</v>
      </c>
      <c r="F59" s="264" t="s">
        <v>459</v>
      </c>
    </row>
    <row r="60" spans="1:6" ht="15" customHeight="1" x14ac:dyDescent="0.2">
      <c r="A60" s="179" t="s">
        <v>100</v>
      </c>
      <c r="B60" s="264" t="s">
        <v>348</v>
      </c>
      <c r="C60" s="264" t="s">
        <v>349</v>
      </c>
      <c r="D60" s="267" t="s">
        <v>141</v>
      </c>
      <c r="E60" s="264" t="s">
        <v>284</v>
      </c>
      <c r="F60" s="264" t="s">
        <v>444</v>
      </c>
    </row>
    <row r="61" spans="1:6" ht="5.0999999999999996" customHeight="1" x14ac:dyDescent="0.2">
      <c r="A61" s="211"/>
      <c r="B61" s="176"/>
      <c r="C61" s="176"/>
      <c r="D61" s="211"/>
      <c r="E61" s="211"/>
      <c r="F61" s="211"/>
    </row>
    <row r="62" spans="1:6" s="168" customFormat="1" ht="5.0999999999999996" customHeight="1" x14ac:dyDescent="0.2">
      <c r="A62" s="258" t="s">
        <v>429</v>
      </c>
      <c r="B62" s="259"/>
      <c r="C62" s="259"/>
      <c r="D62" s="258"/>
      <c r="E62" s="258"/>
      <c r="F62" s="258"/>
    </row>
    <row r="63" spans="1:6" s="98" customFormat="1" ht="15" customHeight="1" x14ac:dyDescent="0.25">
      <c r="A63" s="179" t="s">
        <v>325</v>
      </c>
      <c r="B63" s="250">
        <f>SUM(B64:B74)</f>
        <v>3743.81</v>
      </c>
      <c r="C63" s="250">
        <f>SUM(C64:C74)</f>
        <v>43.1</v>
      </c>
      <c r="D63" s="250">
        <f>SUM(D64:D74)</f>
        <v>3700.71</v>
      </c>
      <c r="E63" s="251">
        <f>SUM(E64:E74)</f>
        <v>373855</v>
      </c>
      <c r="F63" s="249">
        <f>E63/B63</f>
        <v>99.859501417005674</v>
      </c>
    </row>
    <row r="64" spans="1:6" ht="15" customHeight="1" x14ac:dyDescent="0.2">
      <c r="A64" s="197" t="s">
        <v>147</v>
      </c>
      <c r="B64" s="192">
        <f>SUM(C64:D64)</f>
        <v>115.36</v>
      </c>
      <c r="C64" s="192" t="s">
        <v>51</v>
      </c>
      <c r="D64" s="193">
        <v>115.36</v>
      </c>
      <c r="E64" s="199">
        <v>27353</v>
      </c>
      <c r="F64" s="123">
        <f t="shared" ref="F64:F74" si="6">E64/B64</f>
        <v>237.10991678224687</v>
      </c>
    </row>
    <row r="65" spans="1:6" ht="15" customHeight="1" x14ac:dyDescent="0.2">
      <c r="A65" s="197" t="s">
        <v>148</v>
      </c>
      <c r="B65" s="192">
        <f t="shared" ref="B65:B74" si="7">SUM(C65:D65)</f>
        <v>593.72</v>
      </c>
      <c r="C65" s="192" t="s">
        <v>51</v>
      </c>
      <c r="D65" s="193">
        <v>593.72</v>
      </c>
      <c r="E65" s="199">
        <v>78944</v>
      </c>
      <c r="F65" s="123">
        <f t="shared" si="6"/>
        <v>132.96503402277168</v>
      </c>
    </row>
    <row r="66" spans="1:6" ht="15" customHeight="1" x14ac:dyDescent="0.2">
      <c r="A66" s="197" t="s">
        <v>149</v>
      </c>
      <c r="B66" s="192">
        <f t="shared" si="7"/>
        <v>275.92</v>
      </c>
      <c r="C66" s="192" t="s">
        <v>51</v>
      </c>
      <c r="D66" s="193">
        <v>275.92</v>
      </c>
      <c r="E66" s="199">
        <v>23882</v>
      </c>
      <c r="F66" s="123">
        <f t="shared" si="6"/>
        <v>86.55407364453464</v>
      </c>
    </row>
    <row r="67" spans="1:6" ht="15" customHeight="1" x14ac:dyDescent="0.2">
      <c r="A67" s="197" t="s">
        <v>150</v>
      </c>
      <c r="B67" s="192">
        <f t="shared" si="7"/>
        <v>380.33</v>
      </c>
      <c r="C67" s="192" t="s">
        <v>51</v>
      </c>
      <c r="D67" s="193">
        <v>380.33</v>
      </c>
      <c r="E67" s="199">
        <v>34362</v>
      </c>
      <c r="F67" s="123">
        <f t="shared" si="6"/>
        <v>90.347855809428651</v>
      </c>
    </row>
    <row r="68" spans="1:6" ht="15" customHeight="1" x14ac:dyDescent="0.2">
      <c r="A68" s="197" t="s">
        <v>151</v>
      </c>
      <c r="B68" s="192">
        <f t="shared" si="7"/>
        <v>465.6</v>
      </c>
      <c r="C68" s="192" t="s">
        <v>51</v>
      </c>
      <c r="D68" s="193">
        <v>465.6</v>
      </c>
      <c r="E68" s="199">
        <v>26063</v>
      </c>
      <c r="F68" s="123">
        <f t="shared" si="6"/>
        <v>55.977233676975942</v>
      </c>
    </row>
    <row r="69" spans="1:6" ht="15" customHeight="1" x14ac:dyDescent="0.2">
      <c r="A69" s="197" t="s">
        <v>152</v>
      </c>
      <c r="B69" s="192">
        <f t="shared" si="7"/>
        <v>524.84</v>
      </c>
      <c r="C69" s="192" t="s">
        <v>51</v>
      </c>
      <c r="D69" s="193">
        <v>524.84</v>
      </c>
      <c r="E69" s="199">
        <v>22952</v>
      </c>
      <c r="F69" s="123">
        <f t="shared" si="6"/>
        <v>43.731422909839189</v>
      </c>
    </row>
    <row r="70" spans="1:6" ht="15" customHeight="1" x14ac:dyDescent="0.2">
      <c r="A70" s="197" t="s">
        <v>153</v>
      </c>
      <c r="B70" s="192">
        <f t="shared" si="7"/>
        <v>229.51</v>
      </c>
      <c r="C70" s="192" t="s">
        <v>51</v>
      </c>
      <c r="D70" s="193">
        <v>229.51</v>
      </c>
      <c r="E70" s="199">
        <v>20203</v>
      </c>
      <c r="F70" s="123">
        <f t="shared" si="6"/>
        <v>88.026665504771032</v>
      </c>
    </row>
    <row r="71" spans="1:6" ht="15" customHeight="1" x14ac:dyDescent="0.2">
      <c r="A71" s="197" t="s">
        <v>154</v>
      </c>
      <c r="B71" s="192">
        <f t="shared" si="7"/>
        <v>434.89</v>
      </c>
      <c r="C71" s="192" t="s">
        <v>51</v>
      </c>
      <c r="D71" s="193">
        <v>434.89</v>
      </c>
      <c r="E71" s="199">
        <v>63763</v>
      </c>
      <c r="F71" s="123">
        <f t="shared" si="6"/>
        <v>146.61868518475936</v>
      </c>
    </row>
    <row r="72" spans="1:6" ht="15" customHeight="1" x14ac:dyDescent="0.2">
      <c r="A72" s="197" t="s">
        <v>155</v>
      </c>
      <c r="B72" s="192">
        <f t="shared" si="7"/>
        <v>231.8</v>
      </c>
      <c r="C72" s="192" t="s">
        <v>51</v>
      </c>
      <c r="D72" s="193">
        <v>231.8</v>
      </c>
      <c r="E72" s="199">
        <v>20043</v>
      </c>
      <c r="F72" s="123">
        <f t="shared" si="6"/>
        <v>86.466781708369282</v>
      </c>
    </row>
    <row r="73" spans="1:6" ht="15" customHeight="1" x14ac:dyDescent="0.2">
      <c r="A73" s="197" t="s">
        <v>156</v>
      </c>
      <c r="B73" s="192">
        <f t="shared" si="7"/>
        <v>251.75</v>
      </c>
      <c r="C73" s="200">
        <v>43.1</v>
      </c>
      <c r="D73" s="193">
        <v>208.65</v>
      </c>
      <c r="E73" s="199">
        <v>26814</v>
      </c>
      <c r="F73" s="123">
        <f t="shared" si="6"/>
        <v>106.51042701092354</v>
      </c>
    </row>
    <row r="74" spans="1:6" ht="15" customHeight="1" x14ac:dyDescent="0.2">
      <c r="A74" s="197" t="s">
        <v>157</v>
      </c>
      <c r="B74" s="192">
        <f t="shared" si="7"/>
        <v>240.09</v>
      </c>
      <c r="C74" s="192" t="s">
        <v>51</v>
      </c>
      <c r="D74" s="193">
        <v>240.09</v>
      </c>
      <c r="E74" s="199">
        <v>29476</v>
      </c>
      <c r="F74" s="123">
        <f t="shared" si="6"/>
        <v>122.77062768128619</v>
      </c>
    </row>
    <row r="75" spans="1:6" s="98" customFormat="1" ht="15" customHeight="1" x14ac:dyDescent="0.25">
      <c r="A75" s="179" t="s">
        <v>175</v>
      </c>
      <c r="B75" s="250">
        <f>SUM(B76:B88)</f>
        <v>11791.820000000002</v>
      </c>
      <c r="C75" s="250">
        <f>SUM(C76:C88)</f>
        <v>217.03999999999996</v>
      </c>
      <c r="D75" s="250">
        <f>SUM(D76:D88)</f>
        <v>11574.78</v>
      </c>
      <c r="E75" s="251">
        <f>SUM(E76:E88)</f>
        <v>695186</v>
      </c>
      <c r="F75" s="249">
        <f>E75/B75</f>
        <v>58.954936557715428</v>
      </c>
    </row>
    <row r="76" spans="1:6" ht="15" customHeight="1" x14ac:dyDescent="0.2">
      <c r="A76" s="74" t="s">
        <v>102</v>
      </c>
      <c r="B76" s="192">
        <f>SUM(C76:D76)</f>
        <v>370.86</v>
      </c>
      <c r="C76" s="192" t="s">
        <v>51</v>
      </c>
      <c r="D76" s="193">
        <v>370.86</v>
      </c>
      <c r="E76" s="199">
        <v>157603</v>
      </c>
      <c r="F76" s="123">
        <f t="shared" ref="F76:F88" si="8">E76/B76</f>
        <v>424.96629455859352</v>
      </c>
    </row>
    <row r="77" spans="1:6" ht="15" customHeight="1" x14ac:dyDescent="0.2">
      <c r="A77" s="74" t="s">
        <v>176</v>
      </c>
      <c r="B77" s="192">
        <f t="shared" ref="B77:B88" si="9">SUM(C77:D77)</f>
        <v>555.66</v>
      </c>
      <c r="C77" s="200">
        <v>26.86</v>
      </c>
      <c r="D77" s="193">
        <v>528.79999999999995</v>
      </c>
      <c r="E77" s="199">
        <v>153207</v>
      </c>
      <c r="F77" s="123">
        <f t="shared" si="8"/>
        <v>275.72076449627474</v>
      </c>
    </row>
    <row r="78" spans="1:6" ht="15" customHeight="1" x14ac:dyDescent="0.2">
      <c r="A78" s="74" t="s">
        <v>177</v>
      </c>
      <c r="B78" s="192">
        <f t="shared" si="9"/>
        <v>1012.26</v>
      </c>
      <c r="C78" s="200">
        <v>105.16</v>
      </c>
      <c r="D78" s="193">
        <v>907.1</v>
      </c>
      <c r="E78" s="199">
        <v>21470</v>
      </c>
      <c r="F78" s="123">
        <f t="shared" si="8"/>
        <v>21.209965819058343</v>
      </c>
    </row>
    <row r="79" spans="1:6" ht="15" customHeight="1" x14ac:dyDescent="0.2">
      <c r="A79" s="74" t="s">
        <v>178</v>
      </c>
      <c r="B79" s="192">
        <f t="shared" si="9"/>
        <v>607.88</v>
      </c>
      <c r="C79" s="192" t="s">
        <v>51</v>
      </c>
      <c r="D79" s="193">
        <v>607.88</v>
      </c>
      <c r="E79" s="199">
        <v>66953</v>
      </c>
      <c r="F79" s="123">
        <f t="shared" si="8"/>
        <v>110.14180430348095</v>
      </c>
    </row>
    <row r="80" spans="1:6" ht="15" customHeight="1" x14ac:dyDescent="0.2">
      <c r="A80" s="74" t="s">
        <v>179</v>
      </c>
      <c r="B80" s="192">
        <f t="shared" si="9"/>
        <v>278.38</v>
      </c>
      <c r="C80" s="192" t="s">
        <v>51</v>
      </c>
      <c r="D80" s="193">
        <v>278.38</v>
      </c>
      <c r="E80" s="199">
        <v>29382</v>
      </c>
      <c r="F80" s="123">
        <f t="shared" si="8"/>
        <v>105.54637545800705</v>
      </c>
    </row>
    <row r="81" spans="1:6" ht="15" customHeight="1" x14ac:dyDescent="0.2">
      <c r="A81" s="74" t="s">
        <v>180</v>
      </c>
      <c r="B81" s="192">
        <f t="shared" si="9"/>
        <v>503.76</v>
      </c>
      <c r="C81" s="192" t="s">
        <v>51</v>
      </c>
      <c r="D81" s="193">
        <v>503.76</v>
      </c>
      <c r="E81" s="199">
        <v>56623</v>
      </c>
      <c r="F81" s="123">
        <f t="shared" si="8"/>
        <v>112.4007463871685</v>
      </c>
    </row>
    <row r="82" spans="1:6" ht="15" customHeight="1" x14ac:dyDescent="0.2">
      <c r="A82" s="74" t="s">
        <v>181</v>
      </c>
      <c r="B82" s="192">
        <f t="shared" si="9"/>
        <v>387.02</v>
      </c>
      <c r="C82" s="192" t="s">
        <v>51</v>
      </c>
      <c r="D82" s="193">
        <v>387.02</v>
      </c>
      <c r="E82" s="199">
        <v>29463</v>
      </c>
      <c r="F82" s="123">
        <f t="shared" si="8"/>
        <v>76.127848689990188</v>
      </c>
    </row>
    <row r="83" spans="1:6" ht="15" customHeight="1" x14ac:dyDescent="0.2">
      <c r="A83" s="74" t="s">
        <v>182</v>
      </c>
      <c r="B83" s="192">
        <f t="shared" si="9"/>
        <v>441.69</v>
      </c>
      <c r="C83" s="192" t="s">
        <v>51</v>
      </c>
      <c r="D83" s="193">
        <v>441.69</v>
      </c>
      <c r="E83" s="199">
        <v>26348</v>
      </c>
      <c r="F83" s="123">
        <f t="shared" si="8"/>
        <v>59.652697593334693</v>
      </c>
    </row>
    <row r="84" spans="1:6" ht="15" customHeight="1" x14ac:dyDescent="0.2">
      <c r="A84" s="74" t="s">
        <v>183</v>
      </c>
      <c r="B84" s="192">
        <f t="shared" si="9"/>
        <v>873.49</v>
      </c>
      <c r="C84" s="192" t="s">
        <v>51</v>
      </c>
      <c r="D84" s="193">
        <v>873.49</v>
      </c>
      <c r="E84" s="199">
        <v>34871</v>
      </c>
      <c r="F84" s="123">
        <f t="shared" si="8"/>
        <v>39.921464470114138</v>
      </c>
    </row>
    <row r="85" spans="1:6" ht="15" customHeight="1" x14ac:dyDescent="0.2">
      <c r="A85" s="201" t="s">
        <v>184</v>
      </c>
      <c r="B85" s="192">
        <f t="shared" si="9"/>
        <v>4162.4000000000005</v>
      </c>
      <c r="C85" s="200">
        <v>85.02</v>
      </c>
      <c r="D85" s="193">
        <v>4077.38</v>
      </c>
      <c r="E85" s="199">
        <v>10219</v>
      </c>
      <c r="F85" s="123">
        <f t="shared" si="8"/>
        <v>2.4550739957716701</v>
      </c>
    </row>
    <row r="86" spans="1:6" ht="15" customHeight="1" x14ac:dyDescent="0.2">
      <c r="A86" s="74" t="s">
        <v>185</v>
      </c>
      <c r="B86" s="192">
        <f t="shared" si="9"/>
        <v>881.86</v>
      </c>
      <c r="C86" s="192" t="s">
        <v>51</v>
      </c>
      <c r="D86" s="193">
        <v>881.86</v>
      </c>
      <c r="E86" s="199">
        <v>58679</v>
      </c>
      <c r="F86" s="123">
        <f t="shared" si="8"/>
        <v>66.540040369219597</v>
      </c>
    </row>
    <row r="87" spans="1:6" ht="15" customHeight="1" x14ac:dyDescent="0.2">
      <c r="A87" s="74" t="s">
        <v>186</v>
      </c>
      <c r="B87" s="192">
        <f t="shared" si="9"/>
        <v>958.21</v>
      </c>
      <c r="C87" s="192" t="s">
        <v>51</v>
      </c>
      <c r="D87" s="193">
        <v>958.21</v>
      </c>
      <c r="E87" s="199">
        <v>27237</v>
      </c>
      <c r="F87" s="123">
        <f t="shared" si="8"/>
        <v>28.424875549201115</v>
      </c>
    </row>
    <row r="88" spans="1:6" ht="15" customHeight="1" x14ac:dyDescent="0.2">
      <c r="A88" s="74" t="s">
        <v>187</v>
      </c>
      <c r="B88" s="192">
        <f t="shared" si="9"/>
        <v>758.35</v>
      </c>
      <c r="C88" s="192" t="s">
        <v>51</v>
      </c>
      <c r="D88" s="193">
        <v>758.35</v>
      </c>
      <c r="E88" s="199">
        <v>23131</v>
      </c>
      <c r="F88" s="123">
        <f t="shared" si="8"/>
        <v>30.501747214346935</v>
      </c>
    </row>
    <row r="89" spans="1:6" s="98" customFormat="1" ht="15" customHeight="1" x14ac:dyDescent="0.25">
      <c r="A89" s="179" t="s">
        <v>188</v>
      </c>
      <c r="B89" s="250">
        <f>SUM(B90:B102)</f>
        <v>8411.81</v>
      </c>
      <c r="C89" s="250">
        <f>SUM(C90:C102)</f>
        <v>492.43</v>
      </c>
      <c r="D89" s="250">
        <f>SUM(D90:D102)</f>
        <v>7919.3799999999992</v>
      </c>
      <c r="E89" s="251">
        <f>SUM(E90:E102)</f>
        <v>752654</v>
      </c>
      <c r="F89" s="249">
        <f>E89/B89</f>
        <v>89.475867857215036</v>
      </c>
    </row>
    <row r="90" spans="1:6" ht="15" customHeight="1" x14ac:dyDescent="0.2">
      <c r="A90" s="74" t="s">
        <v>189</v>
      </c>
      <c r="B90" s="192">
        <f>SUM(C90:D90)</f>
        <v>837.3</v>
      </c>
      <c r="C90" s="192" t="s">
        <v>51</v>
      </c>
      <c r="D90" s="193">
        <v>837.3</v>
      </c>
      <c r="E90" s="246">
        <v>24830</v>
      </c>
      <c r="F90" s="123">
        <f t="shared" ref="F90:F102" si="10">E90/B90</f>
        <v>29.65484294756957</v>
      </c>
    </row>
    <row r="91" spans="1:6" ht="15" customHeight="1" x14ac:dyDescent="0.2">
      <c r="A91" s="74" t="s">
        <v>190</v>
      </c>
      <c r="B91" s="192">
        <f t="shared" ref="B91:B102" si="11">SUM(C91:D91)</f>
        <v>332.82</v>
      </c>
      <c r="C91" s="192" t="s">
        <v>51</v>
      </c>
      <c r="D91" s="193">
        <v>332.82</v>
      </c>
      <c r="E91" s="246">
        <v>20488</v>
      </c>
      <c r="F91" s="123">
        <f t="shared" si="10"/>
        <v>61.558800552851395</v>
      </c>
    </row>
    <row r="92" spans="1:6" ht="15" customHeight="1" x14ac:dyDescent="0.2">
      <c r="A92" s="74" t="s">
        <v>191</v>
      </c>
      <c r="B92" s="192">
        <f t="shared" si="11"/>
        <v>961.90000000000009</v>
      </c>
      <c r="C92" s="200">
        <v>279.69</v>
      </c>
      <c r="D92" s="193">
        <v>682.21</v>
      </c>
      <c r="E92" s="246">
        <v>49321</v>
      </c>
      <c r="F92" s="123">
        <f t="shared" si="10"/>
        <v>51.274560765152295</v>
      </c>
    </row>
    <row r="93" spans="1:6" ht="15" customHeight="1" x14ac:dyDescent="0.2">
      <c r="A93" s="74" t="s">
        <v>192</v>
      </c>
      <c r="B93" s="192">
        <f t="shared" si="11"/>
        <v>591.54999999999995</v>
      </c>
      <c r="C93" s="192" t="s">
        <v>51</v>
      </c>
      <c r="D93" s="193">
        <v>591.54999999999995</v>
      </c>
      <c r="E93" s="246">
        <v>31437</v>
      </c>
      <c r="F93" s="123">
        <f t="shared" si="10"/>
        <v>53.143436734003892</v>
      </c>
    </row>
    <row r="94" spans="1:6" ht="15" customHeight="1" x14ac:dyDescent="0.2">
      <c r="A94" s="74" t="s">
        <v>193</v>
      </c>
      <c r="B94" s="192">
        <f t="shared" si="11"/>
        <v>585.71</v>
      </c>
      <c r="C94" s="192" t="s">
        <v>51</v>
      </c>
      <c r="D94" s="193">
        <v>585.71</v>
      </c>
      <c r="E94" s="246">
        <v>57057</v>
      </c>
      <c r="F94" s="123">
        <f t="shared" si="10"/>
        <v>97.415103037339293</v>
      </c>
    </row>
    <row r="95" spans="1:6" ht="15" customHeight="1" x14ac:dyDescent="0.2">
      <c r="A95" s="74" t="s">
        <v>194</v>
      </c>
      <c r="B95" s="192">
        <f t="shared" si="11"/>
        <v>385.76</v>
      </c>
      <c r="C95" s="200">
        <v>212.74</v>
      </c>
      <c r="D95" s="193">
        <v>173.02</v>
      </c>
      <c r="E95" s="246">
        <v>39832</v>
      </c>
      <c r="F95" s="123">
        <f t="shared" si="10"/>
        <v>103.255910410618</v>
      </c>
    </row>
    <row r="96" spans="1:6" ht="15" customHeight="1" x14ac:dyDescent="0.2">
      <c r="A96" s="74" t="s">
        <v>195</v>
      </c>
      <c r="B96" s="192">
        <f t="shared" si="11"/>
        <v>589.98</v>
      </c>
      <c r="C96" s="192" t="s">
        <v>51</v>
      </c>
      <c r="D96" s="193">
        <v>589.98</v>
      </c>
      <c r="E96" s="246">
        <v>42004</v>
      </c>
      <c r="F96" s="123">
        <f t="shared" si="10"/>
        <v>71.195633750296622</v>
      </c>
    </row>
    <row r="97" spans="1:6" ht="15" customHeight="1" x14ac:dyDescent="0.2">
      <c r="A97" s="74" t="s">
        <v>196</v>
      </c>
      <c r="B97" s="192">
        <f t="shared" si="11"/>
        <v>656.47</v>
      </c>
      <c r="C97" s="192" t="s">
        <v>51</v>
      </c>
      <c r="D97" s="193">
        <v>656.47</v>
      </c>
      <c r="E97" s="246">
        <v>64476</v>
      </c>
      <c r="F97" s="123">
        <f t="shared" si="10"/>
        <v>98.216217039621</v>
      </c>
    </row>
    <row r="98" spans="1:6" ht="15" customHeight="1" x14ac:dyDescent="0.2">
      <c r="A98" s="74" t="s">
        <v>197</v>
      </c>
      <c r="B98" s="192">
        <f t="shared" si="11"/>
        <v>668.82</v>
      </c>
      <c r="C98" s="192" t="s">
        <v>51</v>
      </c>
      <c r="D98" s="193">
        <v>668.82</v>
      </c>
      <c r="E98" s="246">
        <v>238511</v>
      </c>
      <c r="F98" s="123">
        <f t="shared" si="10"/>
        <v>356.61463472982263</v>
      </c>
    </row>
    <row r="99" spans="1:6" ht="15" customHeight="1" x14ac:dyDescent="0.2">
      <c r="A99" s="74" t="s">
        <v>326</v>
      </c>
      <c r="B99" s="192">
        <f t="shared" si="11"/>
        <v>415.9</v>
      </c>
      <c r="C99" s="192" t="s">
        <v>51</v>
      </c>
      <c r="D99" s="193">
        <v>415.9</v>
      </c>
      <c r="E99" s="246">
        <v>26026</v>
      </c>
      <c r="F99" s="123">
        <f t="shared" si="10"/>
        <v>62.577542678528495</v>
      </c>
    </row>
    <row r="100" spans="1:6" ht="15" customHeight="1" x14ac:dyDescent="0.2">
      <c r="A100" s="74" t="s">
        <v>198</v>
      </c>
      <c r="B100" s="192">
        <f t="shared" si="11"/>
        <v>878.07</v>
      </c>
      <c r="C100" s="192" t="s">
        <v>51</v>
      </c>
      <c r="D100" s="193">
        <v>878.07</v>
      </c>
      <c r="E100" s="246">
        <v>46804</v>
      </c>
      <c r="F100" s="123">
        <f t="shared" si="10"/>
        <v>53.303267393260214</v>
      </c>
    </row>
    <row r="101" spans="1:6" ht="15" customHeight="1" x14ac:dyDescent="0.2">
      <c r="A101" s="74" t="s">
        <v>199</v>
      </c>
      <c r="B101" s="192">
        <f t="shared" si="11"/>
        <v>521.83000000000004</v>
      </c>
      <c r="C101" s="192" t="s">
        <v>51</v>
      </c>
      <c r="D101" s="193">
        <v>521.83000000000004</v>
      </c>
      <c r="E101" s="246">
        <v>50634</v>
      </c>
      <c r="F101" s="123">
        <f t="shared" si="10"/>
        <v>97.031600329609248</v>
      </c>
    </row>
    <row r="102" spans="1:6" ht="15" customHeight="1" x14ac:dyDescent="0.2">
      <c r="A102" s="74" t="s">
        <v>200</v>
      </c>
      <c r="B102" s="192">
        <f t="shared" si="11"/>
        <v>985.7</v>
      </c>
      <c r="C102" s="192" t="s">
        <v>51</v>
      </c>
      <c r="D102" s="193">
        <v>985.7</v>
      </c>
      <c r="E102" s="246">
        <v>61234</v>
      </c>
      <c r="F102" s="123">
        <f t="shared" si="10"/>
        <v>62.122349599269555</v>
      </c>
    </row>
    <row r="103" spans="1:6" ht="5.0999999999999996" customHeight="1" x14ac:dyDescent="0.2">
      <c r="A103" s="212"/>
      <c r="B103" s="208"/>
      <c r="C103" s="208"/>
      <c r="D103" s="208"/>
      <c r="E103" s="209"/>
      <c r="F103" s="210"/>
    </row>
    <row r="104" spans="1:6" ht="5.0999999999999996" customHeight="1" x14ac:dyDescent="0.2">
      <c r="A104" s="61"/>
      <c r="B104" s="71"/>
      <c r="C104" s="71"/>
      <c r="D104" s="71"/>
      <c r="E104" s="72"/>
      <c r="F104" s="73"/>
    </row>
    <row r="105" spans="1:6" ht="15" customHeight="1" x14ac:dyDescent="0.2">
      <c r="A105" s="188" t="s">
        <v>464</v>
      </c>
      <c r="B105" s="71"/>
      <c r="C105" s="71"/>
      <c r="D105" s="71"/>
      <c r="E105" s="72"/>
      <c r="F105" s="73"/>
    </row>
    <row r="106" spans="1:6" ht="5.0999999999999996" customHeight="1" x14ac:dyDescent="0.2">
      <c r="A106" s="61"/>
      <c r="B106" s="59"/>
      <c r="C106" s="59"/>
      <c r="D106" s="59"/>
      <c r="E106" s="59"/>
      <c r="F106" s="60"/>
    </row>
    <row r="107" spans="1:6" ht="5.0999999999999996" customHeight="1" x14ac:dyDescent="0.2">
      <c r="A107" s="118"/>
      <c r="B107" s="111"/>
      <c r="C107" s="111"/>
      <c r="D107" s="111"/>
      <c r="E107" s="111"/>
      <c r="F107" s="112"/>
    </row>
    <row r="108" spans="1:6" ht="15" customHeight="1" x14ac:dyDescent="0.2">
      <c r="A108" s="119"/>
      <c r="B108" s="288"/>
      <c r="C108" s="288"/>
      <c r="D108" s="288"/>
      <c r="E108" s="288"/>
      <c r="F108" s="288"/>
    </row>
    <row r="109" spans="1:6" ht="15" customHeight="1" x14ac:dyDescent="0.2">
      <c r="A109" s="274"/>
      <c r="B109" s="295" t="s">
        <v>465</v>
      </c>
      <c r="C109" s="295"/>
      <c r="D109" s="295"/>
      <c r="E109" s="264" t="s">
        <v>79</v>
      </c>
      <c r="F109" s="264" t="s">
        <v>98</v>
      </c>
    </row>
    <row r="110" spans="1:6" ht="15" customHeight="1" x14ac:dyDescent="0.2">
      <c r="A110" s="179"/>
      <c r="B110" s="296"/>
      <c r="C110" s="296" t="s">
        <v>347</v>
      </c>
      <c r="D110" s="297" t="s">
        <v>140</v>
      </c>
      <c r="E110" s="264" t="s">
        <v>436</v>
      </c>
      <c r="F110" s="264" t="s">
        <v>459</v>
      </c>
    </row>
    <row r="111" spans="1:6" ht="15" customHeight="1" x14ac:dyDescent="0.2">
      <c r="A111" s="179" t="s">
        <v>100</v>
      </c>
      <c r="B111" s="264" t="s">
        <v>348</v>
      </c>
      <c r="C111" s="264" t="s">
        <v>349</v>
      </c>
      <c r="D111" s="267" t="s">
        <v>141</v>
      </c>
      <c r="E111" s="264" t="s">
        <v>284</v>
      </c>
      <c r="F111" s="264" t="s">
        <v>444</v>
      </c>
    </row>
    <row r="112" spans="1:6" ht="5.0999999999999996" customHeight="1" x14ac:dyDescent="0.2">
      <c r="A112" s="58"/>
      <c r="B112" s="56"/>
      <c r="C112" s="56"/>
      <c r="D112" s="56"/>
      <c r="E112" s="56"/>
      <c r="F112" s="69"/>
    </row>
    <row r="113" spans="1:6" s="98" customFormat="1" ht="13.9" customHeight="1" x14ac:dyDescent="0.25">
      <c r="A113" s="179" t="s">
        <v>201</v>
      </c>
      <c r="B113" s="250">
        <f>SUM(B114:B121)</f>
        <v>4188.6100000000006</v>
      </c>
      <c r="C113" s="250">
        <f>SUM(C114:C121)</f>
        <v>0.7</v>
      </c>
      <c r="D113" s="250">
        <f>SUM(D114:D121)</f>
        <v>4187.91</v>
      </c>
      <c r="E113" s="251">
        <f>SUM(E114:E121)</f>
        <v>392960</v>
      </c>
      <c r="F113" s="249">
        <f>E113/B113</f>
        <v>93.816325702321279</v>
      </c>
    </row>
    <row r="114" spans="1:6" ht="13.9" customHeight="1" x14ac:dyDescent="0.2">
      <c r="A114" s="74" t="s">
        <v>394</v>
      </c>
      <c r="B114" s="192">
        <f>SUM(C114:D114)</f>
        <v>655.57</v>
      </c>
      <c r="C114" s="192" t="s">
        <v>51</v>
      </c>
      <c r="D114" s="193">
        <v>655.57</v>
      </c>
      <c r="E114" s="202">
        <v>30935</v>
      </c>
      <c r="F114" s="123">
        <f t="shared" ref="F114:F121" si="12">E114/B114</f>
        <v>47.187943316503194</v>
      </c>
    </row>
    <row r="115" spans="1:6" ht="13.9" customHeight="1" x14ac:dyDescent="0.2">
      <c r="A115" s="74" t="s">
        <v>393</v>
      </c>
      <c r="B115" s="192">
        <f t="shared" ref="B115:B121" si="13">SUM(C115:D115)</f>
        <v>572.71</v>
      </c>
      <c r="C115" s="192" t="s">
        <v>51</v>
      </c>
      <c r="D115" s="193">
        <v>572.71</v>
      </c>
      <c r="E115" s="202">
        <v>32384</v>
      </c>
      <c r="F115" s="123">
        <f t="shared" si="12"/>
        <v>56.545197394842063</v>
      </c>
    </row>
    <row r="116" spans="1:6" ht="13.9" customHeight="1" x14ac:dyDescent="0.2">
      <c r="A116" s="74" t="s">
        <v>392</v>
      </c>
      <c r="B116" s="192">
        <f t="shared" si="13"/>
        <v>310.36</v>
      </c>
      <c r="C116" s="192" t="s">
        <v>51</v>
      </c>
      <c r="D116" s="193">
        <v>310.36</v>
      </c>
      <c r="E116" s="202">
        <v>31474</v>
      </c>
      <c r="F116" s="123">
        <f t="shared" si="12"/>
        <v>101.41126433818791</v>
      </c>
    </row>
    <row r="117" spans="1:6" ht="13.9" customHeight="1" x14ac:dyDescent="0.2">
      <c r="A117" s="74" t="s">
        <v>391</v>
      </c>
      <c r="B117" s="192">
        <f t="shared" si="13"/>
        <v>432.65</v>
      </c>
      <c r="C117" s="192" t="s">
        <v>51</v>
      </c>
      <c r="D117" s="193">
        <v>432.65</v>
      </c>
      <c r="E117" s="202">
        <v>21055</v>
      </c>
      <c r="F117" s="123">
        <f t="shared" si="12"/>
        <v>48.665202819831272</v>
      </c>
    </row>
    <row r="118" spans="1:6" ht="13.9" customHeight="1" x14ac:dyDescent="0.2">
      <c r="A118" s="74" t="s">
        <v>390</v>
      </c>
      <c r="B118" s="192">
        <f t="shared" si="13"/>
        <v>193.35</v>
      </c>
      <c r="C118" s="192" t="s">
        <v>51</v>
      </c>
      <c r="D118" s="193">
        <v>193.35</v>
      </c>
      <c r="E118" s="202">
        <v>28726</v>
      </c>
      <c r="F118" s="123">
        <f t="shared" si="12"/>
        <v>148.56995086630462</v>
      </c>
    </row>
    <row r="119" spans="1:6" ht="13.9" customHeight="1" x14ac:dyDescent="0.2">
      <c r="A119" s="74" t="s">
        <v>389</v>
      </c>
      <c r="B119" s="192">
        <f t="shared" si="13"/>
        <v>1089.25</v>
      </c>
      <c r="C119" s="192" t="s">
        <v>51</v>
      </c>
      <c r="D119" s="193">
        <v>1089.25</v>
      </c>
      <c r="E119" s="202">
        <v>46646</v>
      </c>
      <c r="F119" s="123">
        <f t="shared" si="12"/>
        <v>42.823961441358733</v>
      </c>
    </row>
    <row r="120" spans="1:6" ht="13.9" customHeight="1" x14ac:dyDescent="0.2">
      <c r="A120" s="74" t="s">
        <v>388</v>
      </c>
      <c r="B120" s="192">
        <f t="shared" si="13"/>
        <v>355.63</v>
      </c>
      <c r="C120" s="200">
        <v>0.7</v>
      </c>
      <c r="D120" s="193">
        <v>354.93</v>
      </c>
      <c r="E120" s="202">
        <v>171742</v>
      </c>
      <c r="F120" s="123">
        <f t="shared" si="12"/>
        <v>482.92326294182158</v>
      </c>
    </row>
    <row r="121" spans="1:6" ht="13.9" customHeight="1" x14ac:dyDescent="0.2">
      <c r="A121" s="74" t="s">
        <v>387</v>
      </c>
      <c r="B121" s="192">
        <f t="shared" si="13"/>
        <v>579.09</v>
      </c>
      <c r="C121" s="192" t="s">
        <v>51</v>
      </c>
      <c r="D121" s="193">
        <v>579.09</v>
      </c>
      <c r="E121" s="202">
        <v>29998</v>
      </c>
      <c r="F121" s="123">
        <f t="shared" si="12"/>
        <v>51.801965152221584</v>
      </c>
    </row>
    <row r="122" spans="1:6" s="98" customFormat="1" ht="13.9" customHeight="1" x14ac:dyDescent="0.25">
      <c r="A122" s="179" t="s">
        <v>202</v>
      </c>
      <c r="B122" s="250">
        <f>SUM(B123:B130)</f>
        <v>6777.2800000000007</v>
      </c>
      <c r="C122" s="250">
        <f>SUM(C123:C130)</f>
        <v>12.16</v>
      </c>
      <c r="D122" s="250">
        <f>SUM(D123:D130)</f>
        <v>6765.1200000000008</v>
      </c>
      <c r="E122" s="251">
        <f>SUM(E123:E130)</f>
        <v>452047</v>
      </c>
      <c r="F122" s="249">
        <f>E122/B122</f>
        <v>66.70035766561216</v>
      </c>
    </row>
    <row r="123" spans="1:6" ht="13.9" customHeight="1" x14ac:dyDescent="0.2">
      <c r="A123" s="74" t="s">
        <v>203</v>
      </c>
      <c r="B123" s="192">
        <f>SUM(C123:D123)</f>
        <v>1055.57</v>
      </c>
      <c r="C123" s="200">
        <v>10.96</v>
      </c>
      <c r="D123" s="193">
        <v>1044.6099999999999</v>
      </c>
      <c r="E123" s="202">
        <v>53211</v>
      </c>
      <c r="F123" s="123">
        <f t="shared" ref="F123:F130" si="14">E123/B123</f>
        <v>50.409731235256785</v>
      </c>
    </row>
    <row r="124" spans="1:6" ht="13.9" customHeight="1" x14ac:dyDescent="0.2">
      <c r="A124" s="74" t="s">
        <v>380</v>
      </c>
      <c r="B124" s="192">
        <f t="shared" ref="B124:B130" si="15">SUM(C124:D124)</f>
        <v>763.7</v>
      </c>
      <c r="C124" s="192" t="s">
        <v>51</v>
      </c>
      <c r="D124" s="193">
        <v>763.7</v>
      </c>
      <c r="E124" s="202">
        <v>41325</v>
      </c>
      <c r="F124" s="123">
        <f t="shared" si="14"/>
        <v>54.111562131727112</v>
      </c>
    </row>
    <row r="125" spans="1:6" ht="13.9" customHeight="1" x14ac:dyDescent="0.2">
      <c r="A125" s="74" t="s">
        <v>381</v>
      </c>
      <c r="B125" s="192">
        <f t="shared" si="15"/>
        <v>502.15</v>
      </c>
      <c r="C125" s="192" t="s">
        <v>51</v>
      </c>
      <c r="D125" s="193">
        <v>502.15</v>
      </c>
      <c r="E125" s="202">
        <v>32316</v>
      </c>
      <c r="F125" s="123">
        <f t="shared" si="14"/>
        <v>64.355272328985365</v>
      </c>
    </row>
    <row r="126" spans="1:6" ht="13.9" customHeight="1" x14ac:dyDescent="0.2">
      <c r="A126" s="74" t="s">
        <v>382</v>
      </c>
      <c r="B126" s="192">
        <f t="shared" si="15"/>
        <v>596.76</v>
      </c>
      <c r="C126" s="192" t="s">
        <v>51</v>
      </c>
      <c r="D126" s="193">
        <v>596.76</v>
      </c>
      <c r="E126" s="202">
        <v>62480</v>
      </c>
      <c r="F126" s="123">
        <f t="shared" si="14"/>
        <v>104.69870634761043</v>
      </c>
    </row>
    <row r="127" spans="1:6" ht="13.9" customHeight="1" x14ac:dyDescent="0.2">
      <c r="A127" s="74" t="s">
        <v>383</v>
      </c>
      <c r="B127" s="192">
        <f t="shared" si="15"/>
        <v>474.31</v>
      </c>
      <c r="C127" s="192" t="s">
        <v>51</v>
      </c>
      <c r="D127" s="193">
        <v>474.31</v>
      </c>
      <c r="E127" s="202">
        <v>31096</v>
      </c>
      <c r="F127" s="123">
        <f t="shared" si="14"/>
        <v>65.560498408214031</v>
      </c>
    </row>
    <row r="128" spans="1:6" ht="13.9" customHeight="1" x14ac:dyDescent="0.2">
      <c r="A128" s="74" t="s">
        <v>386</v>
      </c>
      <c r="B128" s="192">
        <f t="shared" si="15"/>
        <v>1167.57</v>
      </c>
      <c r="C128" s="200">
        <v>0.83</v>
      </c>
      <c r="D128" s="193">
        <v>1166.74</v>
      </c>
      <c r="E128" s="202">
        <v>75725</v>
      </c>
      <c r="F128" s="123">
        <f t="shared" si="14"/>
        <v>64.856925066591302</v>
      </c>
    </row>
    <row r="129" spans="1:6" ht="13.9" customHeight="1" x14ac:dyDescent="0.2">
      <c r="A129" s="74" t="s">
        <v>384</v>
      </c>
      <c r="B129" s="192">
        <f t="shared" si="15"/>
        <v>1142.1999999999998</v>
      </c>
      <c r="C129" s="200">
        <v>0.37</v>
      </c>
      <c r="D129" s="193">
        <v>1141.83</v>
      </c>
      <c r="E129" s="202">
        <v>139373</v>
      </c>
      <c r="F129" s="123">
        <f t="shared" si="14"/>
        <v>122.02153738399582</v>
      </c>
    </row>
    <row r="130" spans="1:6" ht="13.9" customHeight="1" x14ac:dyDescent="0.2">
      <c r="A130" s="74" t="s">
        <v>385</v>
      </c>
      <c r="B130" s="192">
        <f t="shared" si="15"/>
        <v>1075.02</v>
      </c>
      <c r="C130" s="192" t="s">
        <v>51</v>
      </c>
      <c r="D130" s="193">
        <v>1075.02</v>
      </c>
      <c r="E130" s="202">
        <v>16521</v>
      </c>
      <c r="F130" s="123">
        <f t="shared" si="14"/>
        <v>15.368086175140927</v>
      </c>
    </row>
    <row r="131" spans="1:6" s="98" customFormat="1" ht="13.9" customHeight="1" x14ac:dyDescent="0.25">
      <c r="A131" s="179" t="s">
        <v>204</v>
      </c>
      <c r="B131" s="250">
        <f>SUM(B132:B141)</f>
        <v>6971.6399999999994</v>
      </c>
      <c r="C131" s="250">
        <f>SUM(C132:C141)</f>
        <v>776.74</v>
      </c>
      <c r="D131" s="250">
        <f>SUM(D132:D141)</f>
        <v>6194.9</v>
      </c>
      <c r="E131" s="251">
        <f>SUM(E132:E141)</f>
        <v>420592</v>
      </c>
      <c r="F131" s="249">
        <f>E131/B131</f>
        <v>60.32899002243375</v>
      </c>
    </row>
    <row r="132" spans="1:6" ht="13.9" customHeight="1" x14ac:dyDescent="0.2">
      <c r="A132" s="74" t="s">
        <v>205</v>
      </c>
      <c r="B132" s="192">
        <f>SUM(C132:D132)</f>
        <v>766.96</v>
      </c>
      <c r="C132" s="192" t="s">
        <v>51</v>
      </c>
      <c r="D132" s="193">
        <v>766.96</v>
      </c>
      <c r="E132" s="202">
        <v>36203</v>
      </c>
      <c r="F132" s="123">
        <f t="shared" ref="F132:F141" si="16">E132/B132</f>
        <v>47.203243976217792</v>
      </c>
    </row>
    <row r="133" spans="1:6" ht="13.9" customHeight="1" x14ac:dyDescent="0.2">
      <c r="A133" s="74" t="s">
        <v>356</v>
      </c>
      <c r="B133" s="192">
        <f t="shared" ref="B133:B141" si="17">SUM(C133:D133)</f>
        <v>1246.49</v>
      </c>
      <c r="C133" s="200">
        <v>654.32000000000005</v>
      </c>
      <c r="D133" s="193">
        <v>592.16999999999996</v>
      </c>
      <c r="E133" s="202">
        <v>67988</v>
      </c>
      <c r="F133" s="123">
        <f t="shared" si="16"/>
        <v>54.543558311739361</v>
      </c>
    </row>
    <row r="134" spans="1:6" ht="13.9" customHeight="1" x14ac:dyDescent="0.2">
      <c r="A134" s="74" t="s">
        <v>206</v>
      </c>
      <c r="B134" s="192">
        <f t="shared" si="17"/>
        <v>891.95</v>
      </c>
      <c r="C134" s="192" t="s">
        <v>51</v>
      </c>
      <c r="D134" s="193">
        <v>891.95</v>
      </c>
      <c r="E134" s="202">
        <v>14987</v>
      </c>
      <c r="F134" s="123">
        <f t="shared" si="16"/>
        <v>16.802511351533155</v>
      </c>
    </row>
    <row r="135" spans="1:6" ht="13.9" customHeight="1" x14ac:dyDescent="0.2">
      <c r="A135" s="74" t="s">
        <v>207</v>
      </c>
      <c r="B135" s="192">
        <f t="shared" si="17"/>
        <v>651.54</v>
      </c>
      <c r="C135" s="192" t="s">
        <v>51</v>
      </c>
      <c r="D135" s="193">
        <v>651.54</v>
      </c>
      <c r="E135" s="202">
        <v>22272</v>
      </c>
      <c r="F135" s="123">
        <f t="shared" si="16"/>
        <v>34.183626484943368</v>
      </c>
    </row>
    <row r="136" spans="1:6" ht="13.9" customHeight="1" x14ac:dyDescent="0.2">
      <c r="A136" s="203" t="s">
        <v>357</v>
      </c>
      <c r="B136" s="192">
        <f t="shared" si="17"/>
        <v>567.08000000000004</v>
      </c>
      <c r="C136" s="192" t="s">
        <v>51</v>
      </c>
      <c r="D136" s="193">
        <v>567.08000000000004</v>
      </c>
      <c r="E136" s="202">
        <v>29983</v>
      </c>
      <c r="F136" s="123">
        <f t="shared" si="16"/>
        <v>52.87261056641038</v>
      </c>
    </row>
    <row r="137" spans="1:6" ht="13.9" customHeight="1" x14ac:dyDescent="0.2">
      <c r="A137" s="74" t="s">
        <v>208</v>
      </c>
      <c r="B137" s="192">
        <f t="shared" si="17"/>
        <v>290.69</v>
      </c>
      <c r="C137" s="192" t="s">
        <v>51</v>
      </c>
      <c r="D137" s="193">
        <v>290.69</v>
      </c>
      <c r="E137" s="202">
        <v>18105</v>
      </c>
      <c r="F137" s="123">
        <f t="shared" si="16"/>
        <v>62.282844267088649</v>
      </c>
    </row>
    <row r="138" spans="1:6" ht="13.9" customHeight="1" x14ac:dyDescent="0.2">
      <c r="A138" s="74" t="s">
        <v>209</v>
      </c>
      <c r="B138" s="192">
        <f t="shared" si="17"/>
        <v>497.63</v>
      </c>
      <c r="C138" s="192" t="s">
        <v>51</v>
      </c>
      <c r="D138" s="193">
        <v>497.63</v>
      </c>
      <c r="E138" s="202">
        <v>24341</v>
      </c>
      <c r="F138" s="123">
        <f t="shared" si="16"/>
        <v>48.913851656853488</v>
      </c>
    </row>
    <row r="139" spans="1:6" ht="13.9" customHeight="1" x14ac:dyDescent="0.2">
      <c r="A139" s="74" t="s">
        <v>286</v>
      </c>
      <c r="B139" s="192">
        <f t="shared" si="17"/>
        <v>450.04</v>
      </c>
      <c r="C139" s="192" t="s">
        <v>51</v>
      </c>
      <c r="D139" s="193">
        <v>450.04</v>
      </c>
      <c r="E139" s="202">
        <v>149989</v>
      </c>
      <c r="F139" s="123">
        <f t="shared" si="16"/>
        <v>333.27926406541638</v>
      </c>
    </row>
    <row r="140" spans="1:6" ht="13.9" customHeight="1" x14ac:dyDescent="0.2">
      <c r="A140" s="74" t="s">
        <v>210</v>
      </c>
      <c r="B140" s="192">
        <f t="shared" si="17"/>
        <v>821.02</v>
      </c>
      <c r="C140" s="200">
        <v>122.42</v>
      </c>
      <c r="D140" s="193">
        <v>698.6</v>
      </c>
      <c r="E140" s="202">
        <v>25237</v>
      </c>
      <c r="F140" s="123">
        <f t="shared" si="16"/>
        <v>30.738593456919443</v>
      </c>
    </row>
    <row r="141" spans="1:6" ht="13.9" customHeight="1" x14ac:dyDescent="0.2">
      <c r="A141" s="74" t="s">
        <v>211</v>
      </c>
      <c r="B141" s="192">
        <f t="shared" si="17"/>
        <v>788.24</v>
      </c>
      <c r="C141" s="192" t="s">
        <v>51</v>
      </c>
      <c r="D141" s="193">
        <v>788.24</v>
      </c>
      <c r="E141" s="202">
        <v>31487</v>
      </c>
      <c r="F141" s="123">
        <f t="shared" si="16"/>
        <v>39.945955546534051</v>
      </c>
    </row>
    <row r="142" spans="1:6" s="98" customFormat="1" ht="13.9" customHeight="1" x14ac:dyDescent="0.25">
      <c r="A142" s="179" t="s">
        <v>212</v>
      </c>
      <c r="B142" s="250">
        <f>SUM(B143:B155)</f>
        <v>15386.16</v>
      </c>
      <c r="C142" s="250">
        <f>SUM(C143:C155)</f>
        <v>1233.96</v>
      </c>
      <c r="D142" s="250">
        <f>SUM(D143:D155)</f>
        <v>14152.2</v>
      </c>
      <c r="E142" s="251">
        <f>SUM(E143:E155)</f>
        <v>742486</v>
      </c>
      <c r="F142" s="249">
        <f>E142/B142</f>
        <v>48.256745022799713</v>
      </c>
    </row>
    <row r="143" spans="1:6" ht="13.9" customHeight="1" x14ac:dyDescent="0.2">
      <c r="A143" s="74" t="s">
        <v>213</v>
      </c>
      <c r="B143" s="192">
        <f>SUM(C143:D143)</f>
        <v>664.13</v>
      </c>
      <c r="C143" s="192" t="s">
        <v>51</v>
      </c>
      <c r="D143" s="193">
        <v>664.13</v>
      </c>
      <c r="E143" s="199">
        <v>22705</v>
      </c>
      <c r="F143" s="123">
        <f t="shared" ref="F143:F155" si="18">E143/B143</f>
        <v>34.187583756192311</v>
      </c>
    </row>
    <row r="144" spans="1:6" ht="13.9" customHeight="1" x14ac:dyDescent="0.2">
      <c r="A144" s="74" t="s">
        <v>214</v>
      </c>
      <c r="B144" s="192">
        <f t="shared" ref="B144:B155" si="19">SUM(C144:D144)</f>
        <v>1905.82</v>
      </c>
      <c r="C144" s="200">
        <v>666.99</v>
      </c>
      <c r="D144" s="193">
        <v>1238.83</v>
      </c>
      <c r="E144" s="199">
        <v>29143</v>
      </c>
      <c r="F144" s="123">
        <f t="shared" si="18"/>
        <v>15.291580527017242</v>
      </c>
    </row>
    <row r="145" spans="1:6" ht="13.9" customHeight="1" x14ac:dyDescent="0.2">
      <c r="A145" s="74" t="s">
        <v>215</v>
      </c>
      <c r="B145" s="192">
        <f t="shared" si="19"/>
        <v>566.38</v>
      </c>
      <c r="C145" s="192" t="s">
        <v>51</v>
      </c>
      <c r="D145" s="193">
        <v>566.38</v>
      </c>
      <c r="E145" s="199">
        <v>17909</v>
      </c>
      <c r="F145" s="123">
        <f t="shared" si="18"/>
        <v>31.620113704579964</v>
      </c>
    </row>
    <row r="146" spans="1:6" ht="13.9" customHeight="1" x14ac:dyDescent="0.2">
      <c r="A146" s="74" t="s">
        <v>216</v>
      </c>
      <c r="B146" s="192">
        <f t="shared" si="19"/>
        <v>1056.33</v>
      </c>
      <c r="C146" s="192" t="s">
        <v>51</v>
      </c>
      <c r="D146" s="193">
        <v>1056.33</v>
      </c>
      <c r="E146" s="199">
        <v>35765</v>
      </c>
      <c r="F146" s="123">
        <f t="shared" si="18"/>
        <v>33.857790652542292</v>
      </c>
    </row>
    <row r="147" spans="1:6" ht="13.9" customHeight="1" x14ac:dyDescent="0.2">
      <c r="A147" s="74" t="s">
        <v>217</v>
      </c>
      <c r="B147" s="192">
        <f t="shared" si="19"/>
        <v>1372.32</v>
      </c>
      <c r="C147" s="200">
        <v>452.17</v>
      </c>
      <c r="D147" s="193">
        <v>920.15</v>
      </c>
      <c r="E147" s="199">
        <v>58950</v>
      </c>
      <c r="F147" s="123">
        <f t="shared" si="18"/>
        <v>42.956453305351523</v>
      </c>
    </row>
    <row r="148" spans="1:6" ht="13.9" customHeight="1" x14ac:dyDescent="0.2">
      <c r="A148" s="74" t="s">
        <v>218</v>
      </c>
      <c r="B148" s="192">
        <f t="shared" si="19"/>
        <v>1286.03</v>
      </c>
      <c r="C148" s="192" t="s">
        <v>51</v>
      </c>
      <c r="D148" s="193">
        <v>1286.03</v>
      </c>
      <c r="E148" s="199">
        <v>35937</v>
      </c>
      <c r="F148" s="123">
        <f t="shared" si="18"/>
        <v>27.944138161629201</v>
      </c>
    </row>
    <row r="149" spans="1:6" ht="13.9" customHeight="1" x14ac:dyDescent="0.2">
      <c r="A149" s="74" t="s">
        <v>219</v>
      </c>
      <c r="B149" s="192">
        <f t="shared" si="19"/>
        <v>745.11</v>
      </c>
      <c r="C149" s="192" t="s">
        <v>51</v>
      </c>
      <c r="D149" s="193">
        <v>745.11</v>
      </c>
      <c r="E149" s="199">
        <v>28989</v>
      </c>
      <c r="F149" s="123">
        <f t="shared" si="18"/>
        <v>38.905664935378667</v>
      </c>
    </row>
    <row r="150" spans="1:6" ht="13.9" customHeight="1" x14ac:dyDescent="0.2">
      <c r="A150" s="74" t="s">
        <v>103</v>
      </c>
      <c r="B150" s="192">
        <f t="shared" si="19"/>
        <v>1098.58</v>
      </c>
      <c r="C150" s="192" t="s">
        <v>51</v>
      </c>
      <c r="D150" s="193">
        <v>1098.58</v>
      </c>
      <c r="E150" s="199">
        <v>321732</v>
      </c>
      <c r="F150" s="123">
        <f t="shared" si="18"/>
        <v>292.86169418704145</v>
      </c>
    </row>
    <row r="151" spans="1:6" ht="13.9" customHeight="1" x14ac:dyDescent="0.2">
      <c r="A151" s="74" t="s">
        <v>220</v>
      </c>
      <c r="B151" s="192">
        <f t="shared" si="19"/>
        <v>1743.78</v>
      </c>
      <c r="C151" s="192" t="s">
        <v>51</v>
      </c>
      <c r="D151" s="193">
        <v>1743.78</v>
      </c>
      <c r="E151" s="199">
        <v>68145</v>
      </c>
      <c r="F151" s="123">
        <f t="shared" si="18"/>
        <v>39.078897567353678</v>
      </c>
    </row>
    <row r="152" spans="1:6" ht="13.9" customHeight="1" x14ac:dyDescent="0.2">
      <c r="A152" s="74" t="s">
        <v>221</v>
      </c>
      <c r="B152" s="192">
        <f t="shared" si="19"/>
        <v>2041.09</v>
      </c>
      <c r="C152" s="192" t="s">
        <v>51</v>
      </c>
      <c r="D152" s="193">
        <v>2041.09</v>
      </c>
      <c r="E152" s="199">
        <v>48580</v>
      </c>
      <c r="F152" s="123">
        <f t="shared" si="18"/>
        <v>23.80100828478901</v>
      </c>
    </row>
    <row r="153" spans="1:6" ht="13.9" customHeight="1" x14ac:dyDescent="0.2">
      <c r="A153" s="74" t="s">
        <v>222</v>
      </c>
      <c r="B153" s="192">
        <f t="shared" si="19"/>
        <v>783.43</v>
      </c>
      <c r="C153" s="192" t="s">
        <v>51</v>
      </c>
      <c r="D153" s="193">
        <v>783.43</v>
      </c>
      <c r="E153" s="199">
        <v>19694</v>
      </c>
      <c r="F153" s="123">
        <f t="shared" si="18"/>
        <v>25.138174438048072</v>
      </c>
    </row>
    <row r="154" spans="1:6" ht="13.9" customHeight="1" x14ac:dyDescent="0.2">
      <c r="A154" s="74" t="s">
        <v>223</v>
      </c>
      <c r="B154" s="192">
        <f t="shared" si="19"/>
        <v>885.32</v>
      </c>
      <c r="C154" s="192" t="s">
        <v>51</v>
      </c>
      <c r="D154" s="193">
        <v>885.32</v>
      </c>
      <c r="E154" s="199">
        <v>14809</v>
      </c>
      <c r="F154" s="123">
        <f t="shared" si="18"/>
        <v>16.727285049473636</v>
      </c>
    </row>
    <row r="155" spans="1:6" ht="13.9" customHeight="1" x14ac:dyDescent="0.2">
      <c r="A155" s="74" t="s">
        <v>224</v>
      </c>
      <c r="B155" s="192">
        <f t="shared" si="19"/>
        <v>1237.8399999999999</v>
      </c>
      <c r="C155" s="200">
        <v>114.8</v>
      </c>
      <c r="D155" s="193">
        <v>1123.04</v>
      </c>
      <c r="E155" s="199">
        <v>40128</v>
      </c>
      <c r="F155" s="123">
        <f t="shared" si="18"/>
        <v>32.417759968978224</v>
      </c>
    </row>
    <row r="156" spans="1:6" ht="5.0999999999999996" customHeight="1" x14ac:dyDescent="0.2">
      <c r="A156" s="213"/>
      <c r="B156" s="214"/>
      <c r="C156" s="214"/>
      <c r="D156" s="214"/>
      <c r="E156" s="214"/>
      <c r="F156" s="215"/>
    </row>
    <row r="157" spans="1:6" ht="15" customHeight="1" x14ac:dyDescent="0.2">
      <c r="A157" s="188" t="s">
        <v>464</v>
      </c>
      <c r="B157" s="180"/>
      <c r="C157" s="180"/>
      <c r="D157" s="180"/>
      <c r="E157" s="180"/>
      <c r="F157" s="47"/>
    </row>
    <row r="158" spans="1:6" ht="5.0999999999999996" customHeight="1" x14ac:dyDescent="0.2">
      <c r="A158" s="61"/>
      <c r="B158" s="59"/>
      <c r="C158" s="59"/>
      <c r="D158" s="59"/>
      <c r="E158" s="59"/>
      <c r="F158" s="60"/>
    </row>
    <row r="159" spans="1:6" ht="5.0999999999999996" customHeight="1" x14ac:dyDescent="0.2">
      <c r="A159" s="118"/>
      <c r="B159" s="111"/>
      <c r="C159" s="111"/>
      <c r="D159" s="111"/>
      <c r="E159" s="111"/>
      <c r="F159" s="112"/>
    </row>
    <row r="160" spans="1:6" ht="15" customHeight="1" x14ac:dyDescent="0.2">
      <c r="A160" s="119"/>
      <c r="B160" s="288"/>
      <c r="C160" s="288"/>
      <c r="D160" s="288"/>
      <c r="E160" s="288"/>
      <c r="F160" s="288"/>
    </row>
    <row r="161" spans="1:6" ht="15" customHeight="1" x14ac:dyDescent="0.2">
      <c r="A161" s="274"/>
      <c r="B161" s="295" t="s">
        <v>465</v>
      </c>
      <c r="C161" s="295"/>
      <c r="D161" s="295"/>
      <c r="E161" s="264" t="s">
        <v>79</v>
      </c>
      <c r="F161" s="264" t="s">
        <v>98</v>
      </c>
    </row>
    <row r="162" spans="1:6" ht="15" customHeight="1" x14ac:dyDescent="0.2">
      <c r="A162" s="179"/>
      <c r="B162" s="296"/>
      <c r="C162" s="296" t="s">
        <v>347</v>
      </c>
      <c r="D162" s="297" t="s">
        <v>140</v>
      </c>
      <c r="E162" s="264" t="s">
        <v>436</v>
      </c>
      <c r="F162" s="264" t="s">
        <v>459</v>
      </c>
    </row>
    <row r="163" spans="1:6" ht="15" customHeight="1" x14ac:dyDescent="0.2">
      <c r="A163" s="179" t="s">
        <v>100</v>
      </c>
      <c r="B163" s="264" t="s">
        <v>348</v>
      </c>
      <c r="C163" s="264" t="s">
        <v>349</v>
      </c>
      <c r="D163" s="267" t="s">
        <v>141</v>
      </c>
      <c r="E163" s="264" t="s">
        <v>284</v>
      </c>
      <c r="F163" s="264" t="s">
        <v>444</v>
      </c>
    </row>
    <row r="164" spans="1:6" ht="5.0999999999999996" customHeight="1" x14ac:dyDescent="0.2">
      <c r="A164" s="113"/>
      <c r="B164" s="271"/>
      <c r="C164" s="271"/>
      <c r="D164" s="271"/>
      <c r="E164" s="271"/>
      <c r="F164" s="121"/>
    </row>
    <row r="165" spans="1:6" ht="5.0999999999999996" customHeight="1" x14ac:dyDescent="0.2">
      <c r="A165" s="177"/>
      <c r="B165" s="178"/>
      <c r="C165" s="178"/>
      <c r="D165" s="178"/>
      <c r="E165" s="178"/>
      <c r="F165" s="182"/>
    </row>
    <row r="166" spans="1:6" s="98" customFormat="1" ht="15" customHeight="1" x14ac:dyDescent="0.25">
      <c r="A166" s="179" t="s">
        <v>225</v>
      </c>
      <c r="B166" s="250">
        <f>SUM(B167:B174)</f>
        <v>6592.66</v>
      </c>
      <c r="C166" s="250">
        <f>SUM(C167:C174)</f>
        <v>8.93</v>
      </c>
      <c r="D166" s="250">
        <f>SUM(D167:D174)</f>
        <v>6583.73</v>
      </c>
      <c r="E166" s="251">
        <f>SUM(E167:E174)</f>
        <v>523107</v>
      </c>
      <c r="F166" s="249">
        <f>E166/B166</f>
        <v>79.34687971167935</v>
      </c>
    </row>
    <row r="167" spans="1:6" ht="15" customHeight="1" x14ac:dyDescent="0.2">
      <c r="A167" s="74" t="s">
        <v>226</v>
      </c>
      <c r="B167" s="192">
        <f>SUM(C167:D167)</f>
        <v>942.30000000000007</v>
      </c>
      <c r="C167" s="200">
        <v>1.36</v>
      </c>
      <c r="D167" s="204">
        <v>940.94</v>
      </c>
      <c r="E167" s="202">
        <v>28677</v>
      </c>
      <c r="F167" s="123">
        <f t="shared" ref="F167:F174" si="20">E167/B167</f>
        <v>30.432983126392866</v>
      </c>
    </row>
    <row r="168" spans="1:6" ht="15" customHeight="1" x14ac:dyDescent="0.2">
      <c r="A168" s="74" t="s">
        <v>227</v>
      </c>
      <c r="B168" s="192">
        <f t="shared" ref="B168:B174" si="21">SUM(C168:D168)</f>
        <v>1106.25</v>
      </c>
      <c r="C168" s="200">
        <v>2.94</v>
      </c>
      <c r="D168" s="192">
        <v>1103.31</v>
      </c>
      <c r="E168" s="202">
        <v>89171</v>
      </c>
      <c r="F168" s="123">
        <f t="shared" si="20"/>
        <v>80.60655367231638</v>
      </c>
    </row>
    <row r="169" spans="1:6" ht="15" customHeight="1" x14ac:dyDescent="0.2">
      <c r="A169" s="74" t="s">
        <v>228</v>
      </c>
      <c r="B169" s="192">
        <f t="shared" si="21"/>
        <v>638.16999999999996</v>
      </c>
      <c r="C169" s="192" t="s">
        <v>51</v>
      </c>
      <c r="D169" s="204">
        <v>638.16999999999996</v>
      </c>
      <c r="E169" s="202">
        <v>46809</v>
      </c>
      <c r="F169" s="123">
        <f t="shared" si="20"/>
        <v>73.348794208439756</v>
      </c>
    </row>
    <row r="170" spans="1:6" ht="15" customHeight="1" x14ac:dyDescent="0.2">
      <c r="A170" s="74" t="s">
        <v>229</v>
      </c>
      <c r="B170" s="192">
        <f t="shared" si="21"/>
        <v>698.89</v>
      </c>
      <c r="C170" s="192" t="s">
        <v>51</v>
      </c>
      <c r="D170" s="204">
        <v>698.89</v>
      </c>
      <c r="E170" s="202">
        <v>40497</v>
      </c>
      <c r="F170" s="123">
        <f t="shared" si="20"/>
        <v>57.944740946357797</v>
      </c>
    </row>
    <row r="171" spans="1:6" ht="15" customHeight="1" x14ac:dyDescent="0.2">
      <c r="A171" s="74" t="s">
        <v>104</v>
      </c>
      <c r="B171" s="192">
        <f t="shared" si="21"/>
        <v>908.92</v>
      </c>
      <c r="C171" s="192" t="s">
        <v>51</v>
      </c>
      <c r="D171" s="204">
        <v>908.92</v>
      </c>
      <c r="E171" s="202">
        <v>209717</v>
      </c>
      <c r="F171" s="123">
        <f t="shared" si="20"/>
        <v>230.73207763059457</v>
      </c>
    </row>
    <row r="172" spans="1:6" ht="15" customHeight="1" x14ac:dyDescent="0.2">
      <c r="A172" s="74" t="s">
        <v>230</v>
      </c>
      <c r="B172" s="192">
        <f t="shared" si="21"/>
        <v>885.63</v>
      </c>
      <c r="C172" s="192" t="s">
        <v>51</v>
      </c>
      <c r="D172" s="204">
        <v>885.63</v>
      </c>
      <c r="E172" s="202">
        <v>40663</v>
      </c>
      <c r="F172" s="123">
        <f t="shared" si="20"/>
        <v>45.914207964951501</v>
      </c>
    </row>
    <row r="173" spans="1:6" ht="15" customHeight="1" x14ac:dyDescent="0.2">
      <c r="A173" s="74" t="s">
        <v>231</v>
      </c>
      <c r="B173" s="192">
        <f t="shared" si="21"/>
        <v>559.97</v>
      </c>
      <c r="C173" s="192" t="s">
        <v>51</v>
      </c>
      <c r="D173" s="204">
        <v>559.97</v>
      </c>
      <c r="E173" s="202">
        <v>31364</v>
      </c>
      <c r="F173" s="123">
        <f t="shared" si="20"/>
        <v>56.010143400539313</v>
      </c>
    </row>
    <row r="174" spans="1:6" ht="15" customHeight="1" x14ac:dyDescent="0.2">
      <c r="A174" s="74" t="s">
        <v>232</v>
      </c>
      <c r="B174" s="192">
        <f t="shared" si="21"/>
        <v>852.53</v>
      </c>
      <c r="C174" s="200">
        <v>4.63</v>
      </c>
      <c r="D174" s="204">
        <v>847.9</v>
      </c>
      <c r="E174" s="202">
        <v>36209</v>
      </c>
      <c r="F174" s="123">
        <f t="shared" si="20"/>
        <v>42.472405663143817</v>
      </c>
    </row>
    <row r="175" spans="1:6" s="98" customFormat="1" ht="15" customHeight="1" x14ac:dyDescent="0.25">
      <c r="A175" s="179" t="s">
        <v>233</v>
      </c>
      <c r="B175" s="250">
        <f>SUM(B176:B189)</f>
        <v>9215.7199999999993</v>
      </c>
      <c r="C175" s="250">
        <f>SUM(C176:C189)</f>
        <v>48.099999999999994</v>
      </c>
      <c r="D175" s="250">
        <f>SUM(D176:D189)</f>
        <v>9167.619999999999</v>
      </c>
      <c r="E175" s="251">
        <f>SUM(E176:E189)</f>
        <v>1001194</v>
      </c>
      <c r="F175" s="249">
        <f>E175/B175</f>
        <v>108.63980242455284</v>
      </c>
    </row>
    <row r="176" spans="1:6" ht="15" customHeight="1" x14ac:dyDescent="0.2">
      <c r="A176" s="74" t="s">
        <v>234</v>
      </c>
      <c r="B176" s="192">
        <f>SUM(C176:D176)</f>
        <v>619.35</v>
      </c>
      <c r="C176" s="192" t="s">
        <v>51</v>
      </c>
      <c r="D176" s="204">
        <v>619.35</v>
      </c>
      <c r="E176" s="202">
        <v>69424</v>
      </c>
      <c r="F176" s="123">
        <f t="shared" ref="F176:F189" si="22">E176/B176</f>
        <v>112.09170904981028</v>
      </c>
    </row>
    <row r="177" spans="1:6" ht="15" customHeight="1" x14ac:dyDescent="0.2">
      <c r="A177" s="74" t="s">
        <v>235</v>
      </c>
      <c r="B177" s="192">
        <f t="shared" ref="B177:B189" si="23">SUM(C177:D177)</f>
        <v>618.46</v>
      </c>
      <c r="C177" s="200">
        <v>0.13</v>
      </c>
      <c r="D177" s="204">
        <v>618.33000000000004</v>
      </c>
      <c r="E177" s="202">
        <v>53559</v>
      </c>
      <c r="F177" s="123">
        <f t="shared" si="22"/>
        <v>86.600588558677998</v>
      </c>
    </row>
    <row r="178" spans="1:6" ht="15" customHeight="1" x14ac:dyDescent="0.2">
      <c r="A178" s="74" t="s">
        <v>236</v>
      </c>
      <c r="B178" s="192">
        <f t="shared" si="23"/>
        <v>578.82000000000005</v>
      </c>
      <c r="C178" s="200">
        <v>0.22</v>
      </c>
      <c r="D178" s="204">
        <v>578.6</v>
      </c>
      <c r="E178" s="202">
        <v>66835</v>
      </c>
      <c r="F178" s="123">
        <f t="shared" si="22"/>
        <v>115.46767561590822</v>
      </c>
    </row>
    <row r="179" spans="1:6" ht="15" customHeight="1" x14ac:dyDescent="0.2">
      <c r="A179" s="74" t="s">
        <v>237</v>
      </c>
      <c r="B179" s="192">
        <f t="shared" si="23"/>
        <v>302.74</v>
      </c>
      <c r="C179" s="200">
        <v>0.12</v>
      </c>
      <c r="D179" s="204">
        <v>302.62</v>
      </c>
      <c r="E179" s="202">
        <v>21186</v>
      </c>
      <c r="F179" s="123">
        <f t="shared" si="22"/>
        <v>69.980841646297151</v>
      </c>
    </row>
    <row r="180" spans="1:6" ht="15" customHeight="1" x14ac:dyDescent="0.2">
      <c r="A180" s="74" t="s">
        <v>238</v>
      </c>
      <c r="B180" s="192">
        <f t="shared" si="23"/>
        <v>803.4</v>
      </c>
      <c r="C180" s="192" t="s">
        <v>51</v>
      </c>
      <c r="D180" s="204">
        <v>803.4</v>
      </c>
      <c r="E180" s="202">
        <v>48180</v>
      </c>
      <c r="F180" s="123">
        <f t="shared" si="22"/>
        <v>59.970126960418227</v>
      </c>
    </row>
    <row r="181" spans="1:6" ht="15" customHeight="1" x14ac:dyDescent="0.2">
      <c r="A181" s="74" t="s">
        <v>105</v>
      </c>
      <c r="B181" s="192">
        <f t="shared" si="23"/>
        <v>689.81</v>
      </c>
      <c r="C181" s="192" t="s">
        <v>51</v>
      </c>
      <c r="D181" s="204">
        <v>689.81</v>
      </c>
      <c r="E181" s="202">
        <v>347952</v>
      </c>
      <c r="F181" s="123">
        <f t="shared" si="22"/>
        <v>504.41715834795093</v>
      </c>
    </row>
    <row r="182" spans="1:6" ht="15" customHeight="1" x14ac:dyDescent="0.2">
      <c r="A182" s="74" t="s">
        <v>372</v>
      </c>
      <c r="B182" s="192">
        <f t="shared" si="23"/>
        <v>591.26</v>
      </c>
      <c r="C182" s="192" t="s">
        <v>51</v>
      </c>
      <c r="D182" s="204">
        <v>591.26</v>
      </c>
      <c r="E182" s="202">
        <v>53264</v>
      </c>
      <c r="F182" s="123">
        <f t="shared" si="22"/>
        <v>90.08557994790786</v>
      </c>
    </row>
    <row r="183" spans="1:6" ht="15" customHeight="1" x14ac:dyDescent="0.2">
      <c r="A183" s="74" t="s">
        <v>373</v>
      </c>
      <c r="B183" s="192">
        <f t="shared" si="23"/>
        <v>662.14</v>
      </c>
      <c r="C183" s="192" t="s">
        <v>51</v>
      </c>
      <c r="D183" s="204">
        <v>662.14</v>
      </c>
      <c r="E183" s="202">
        <v>39278</v>
      </c>
      <c r="F183" s="123">
        <f t="shared" si="22"/>
        <v>59.319781315129731</v>
      </c>
    </row>
    <row r="184" spans="1:6" ht="15" customHeight="1" x14ac:dyDescent="0.2">
      <c r="A184" s="74" t="s">
        <v>374</v>
      </c>
      <c r="B184" s="192">
        <f t="shared" si="23"/>
        <v>770.12</v>
      </c>
      <c r="C184" s="192" t="s">
        <v>51</v>
      </c>
      <c r="D184" s="204">
        <v>770.12</v>
      </c>
      <c r="E184" s="202">
        <v>38059</v>
      </c>
      <c r="F184" s="123">
        <f t="shared" si="22"/>
        <v>49.4195709759518</v>
      </c>
    </row>
    <row r="185" spans="1:6" ht="15" customHeight="1" x14ac:dyDescent="0.2">
      <c r="A185" s="74" t="s">
        <v>375</v>
      </c>
      <c r="B185" s="192">
        <f t="shared" si="23"/>
        <v>329.04</v>
      </c>
      <c r="C185" s="192" t="s">
        <v>51</v>
      </c>
      <c r="D185" s="204">
        <v>329.04</v>
      </c>
      <c r="E185" s="202">
        <v>30881</v>
      </c>
      <c r="F185" s="123">
        <f t="shared" si="22"/>
        <v>93.85181132992949</v>
      </c>
    </row>
    <row r="186" spans="1:6" ht="15" customHeight="1" x14ac:dyDescent="0.2">
      <c r="A186" s="74" t="s">
        <v>376</v>
      </c>
      <c r="B186" s="192">
        <f t="shared" si="23"/>
        <v>1304.2</v>
      </c>
      <c r="C186" s="200">
        <v>42.89</v>
      </c>
      <c r="D186" s="192">
        <v>1261.31</v>
      </c>
      <c r="E186" s="202">
        <v>93137</v>
      </c>
      <c r="F186" s="123">
        <f t="shared" si="22"/>
        <v>71.413126821039711</v>
      </c>
    </row>
    <row r="187" spans="1:6" ht="15" customHeight="1" x14ac:dyDescent="0.2">
      <c r="A187" s="74" t="s">
        <v>377</v>
      </c>
      <c r="B187" s="192">
        <f t="shared" si="23"/>
        <v>480.08</v>
      </c>
      <c r="C187" s="200">
        <v>2.12</v>
      </c>
      <c r="D187" s="204">
        <v>477.96</v>
      </c>
      <c r="E187" s="202">
        <v>22430</v>
      </c>
      <c r="F187" s="123">
        <f t="shared" si="22"/>
        <v>46.721379770038325</v>
      </c>
    </row>
    <row r="188" spans="1:6" ht="15" customHeight="1" x14ac:dyDescent="0.2">
      <c r="A188" s="74" t="s">
        <v>378</v>
      </c>
      <c r="B188" s="192">
        <f t="shared" si="23"/>
        <v>699.97</v>
      </c>
      <c r="C188" s="192" t="s">
        <v>51</v>
      </c>
      <c r="D188" s="204">
        <v>699.97</v>
      </c>
      <c r="E188" s="202">
        <v>45366</v>
      </c>
      <c r="F188" s="123">
        <f t="shared" si="22"/>
        <v>64.811349057816756</v>
      </c>
    </row>
    <row r="189" spans="1:6" ht="15" customHeight="1" x14ac:dyDescent="0.2">
      <c r="A189" s="74" t="s">
        <v>379</v>
      </c>
      <c r="B189" s="192">
        <f t="shared" si="23"/>
        <v>766.33</v>
      </c>
      <c r="C189" s="200">
        <v>2.62</v>
      </c>
      <c r="D189" s="204">
        <v>763.71</v>
      </c>
      <c r="E189" s="202">
        <v>71643</v>
      </c>
      <c r="F189" s="123">
        <f t="shared" si="22"/>
        <v>93.488444925815244</v>
      </c>
    </row>
    <row r="190" spans="1:6" s="98" customFormat="1" ht="15" customHeight="1" x14ac:dyDescent="0.25">
      <c r="A190" s="179" t="s">
        <v>239</v>
      </c>
      <c r="B190" s="250">
        <f>SUM(B191:B203)</f>
        <v>8374.2400000000016</v>
      </c>
      <c r="C190" s="250">
        <f>SUM(C191:C203)</f>
        <v>6.34</v>
      </c>
      <c r="D190" s="250">
        <f>SUM(D191:D203)</f>
        <v>8367.9000000000015</v>
      </c>
      <c r="E190" s="251">
        <f>SUM(E191:E203)</f>
        <v>804334</v>
      </c>
      <c r="F190" s="249">
        <f>E190/B190</f>
        <v>96.048596648770499</v>
      </c>
    </row>
    <row r="191" spans="1:6" ht="15" customHeight="1" x14ac:dyDescent="0.2">
      <c r="A191" s="74" t="s">
        <v>240</v>
      </c>
      <c r="B191" s="192">
        <f>SUM(C191:D191)</f>
        <v>1502.14</v>
      </c>
      <c r="C191" s="192" t="s">
        <v>51</v>
      </c>
      <c r="D191" s="192">
        <v>1502.14</v>
      </c>
      <c r="E191" s="202">
        <v>45793</v>
      </c>
      <c r="F191" s="123">
        <f t="shared" ref="F191:F203" si="24">E191/B191</f>
        <v>30.485174484402251</v>
      </c>
    </row>
    <row r="192" spans="1:6" ht="15" customHeight="1" x14ac:dyDescent="0.2">
      <c r="A192" s="74" t="s">
        <v>241</v>
      </c>
      <c r="B192" s="192">
        <f t="shared" ref="B192:B203" si="25">SUM(C192:D192)</f>
        <v>552.74</v>
      </c>
      <c r="C192" s="192" t="s">
        <v>51</v>
      </c>
      <c r="D192" s="204">
        <v>552.74</v>
      </c>
      <c r="E192" s="202">
        <v>20521</v>
      </c>
      <c r="F192" s="123">
        <f t="shared" si="24"/>
        <v>37.125954336577777</v>
      </c>
    </row>
    <row r="193" spans="1:7" ht="15" customHeight="1" x14ac:dyDescent="0.2">
      <c r="A193" s="74" t="s">
        <v>242</v>
      </c>
      <c r="B193" s="192">
        <f t="shared" si="25"/>
        <v>629.89</v>
      </c>
      <c r="C193" s="192" t="s">
        <v>51</v>
      </c>
      <c r="D193" s="204">
        <v>629.89</v>
      </c>
      <c r="E193" s="202">
        <v>59062</v>
      </c>
      <c r="F193" s="123">
        <f t="shared" si="24"/>
        <v>93.765578116814055</v>
      </c>
    </row>
    <row r="194" spans="1:7" ht="15" customHeight="1" x14ac:dyDescent="0.2">
      <c r="A194" s="74" t="s">
        <v>243</v>
      </c>
      <c r="B194" s="192">
        <f t="shared" si="25"/>
        <v>927.9</v>
      </c>
      <c r="C194" s="192" t="s">
        <v>51</v>
      </c>
      <c r="D194" s="204">
        <v>927.9</v>
      </c>
      <c r="E194" s="202">
        <v>234933</v>
      </c>
      <c r="F194" s="123">
        <f t="shared" si="24"/>
        <v>253.18784351762045</v>
      </c>
    </row>
    <row r="195" spans="1:7" ht="15" customHeight="1" x14ac:dyDescent="0.2">
      <c r="A195" s="74" t="s">
        <v>244</v>
      </c>
      <c r="B195" s="192">
        <f t="shared" si="25"/>
        <v>560.28</v>
      </c>
      <c r="C195" s="192" t="s">
        <v>51</v>
      </c>
      <c r="D195" s="204">
        <v>560.28</v>
      </c>
      <c r="E195" s="202">
        <v>54238</v>
      </c>
      <c r="F195" s="123">
        <f t="shared" si="24"/>
        <v>96.805168844149364</v>
      </c>
    </row>
    <row r="196" spans="1:7" ht="15" customHeight="1" x14ac:dyDescent="0.2">
      <c r="A196" s="74" t="s">
        <v>245</v>
      </c>
      <c r="B196" s="192">
        <f t="shared" si="25"/>
        <v>498.95</v>
      </c>
      <c r="C196" s="193">
        <v>2.59</v>
      </c>
      <c r="D196" s="204">
        <v>496.36</v>
      </c>
      <c r="E196" s="202">
        <v>123610</v>
      </c>
      <c r="F196" s="123">
        <f t="shared" si="24"/>
        <v>247.74025453452251</v>
      </c>
    </row>
    <row r="197" spans="1:7" ht="15" customHeight="1" x14ac:dyDescent="0.2">
      <c r="A197" s="74" t="s">
        <v>246</v>
      </c>
      <c r="B197" s="192">
        <f t="shared" si="25"/>
        <v>585.01</v>
      </c>
      <c r="C197" s="192" t="s">
        <v>51</v>
      </c>
      <c r="D197" s="204">
        <v>585.01</v>
      </c>
      <c r="E197" s="202">
        <v>41746</v>
      </c>
      <c r="F197" s="123">
        <f t="shared" si="24"/>
        <v>71.359463940787336</v>
      </c>
    </row>
    <row r="198" spans="1:7" ht="15" customHeight="1" x14ac:dyDescent="0.2">
      <c r="A198" s="74" t="s">
        <v>247</v>
      </c>
      <c r="B198" s="192">
        <f t="shared" si="25"/>
        <v>367.25</v>
      </c>
      <c r="C198" s="192" t="s">
        <v>51</v>
      </c>
      <c r="D198" s="204">
        <v>367.25</v>
      </c>
      <c r="E198" s="202">
        <v>31804</v>
      </c>
      <c r="F198" s="123">
        <f t="shared" si="24"/>
        <v>86.6004084411164</v>
      </c>
      <c r="G198" s="52"/>
    </row>
    <row r="199" spans="1:7" ht="15" customHeight="1" x14ac:dyDescent="0.2">
      <c r="A199" s="74" t="s">
        <v>248</v>
      </c>
      <c r="B199" s="192">
        <f t="shared" si="25"/>
        <v>579.77</v>
      </c>
      <c r="C199" s="193">
        <v>3.5</v>
      </c>
      <c r="D199" s="204">
        <v>576.27</v>
      </c>
      <c r="E199" s="202">
        <v>41359</v>
      </c>
      <c r="F199" s="123">
        <f t="shared" si="24"/>
        <v>71.336909464097829</v>
      </c>
      <c r="G199" s="52"/>
    </row>
    <row r="200" spans="1:7" ht="15" customHeight="1" x14ac:dyDescent="0.2">
      <c r="A200" s="74" t="s">
        <v>249</v>
      </c>
      <c r="B200" s="192">
        <f t="shared" si="25"/>
        <v>462.3</v>
      </c>
      <c r="C200" s="193">
        <v>0.25</v>
      </c>
      <c r="D200" s="204">
        <v>462.05</v>
      </c>
      <c r="E200" s="202">
        <v>28867</v>
      </c>
      <c r="F200" s="123">
        <f t="shared" si="24"/>
        <v>62.442137140385029</v>
      </c>
      <c r="G200" s="52"/>
    </row>
    <row r="201" spans="1:7" ht="15" customHeight="1" x14ac:dyDescent="0.2">
      <c r="A201" s="201" t="s">
        <v>250</v>
      </c>
      <c r="B201" s="192">
        <f t="shared" si="25"/>
        <v>637.92999999999995</v>
      </c>
      <c r="C201" s="192" t="s">
        <v>51</v>
      </c>
      <c r="D201" s="204">
        <v>637.92999999999995</v>
      </c>
      <c r="E201" s="202">
        <v>46991</v>
      </c>
      <c r="F201" s="123">
        <f t="shared" si="24"/>
        <v>73.661687018951923</v>
      </c>
      <c r="G201" s="52"/>
    </row>
    <row r="202" spans="1:7" ht="15" customHeight="1" x14ac:dyDescent="0.2">
      <c r="A202" s="74" t="s">
        <v>251</v>
      </c>
      <c r="B202" s="192">
        <f t="shared" si="25"/>
        <v>477.79</v>
      </c>
      <c r="C202" s="192" t="s">
        <v>51</v>
      </c>
      <c r="D202" s="204">
        <v>477.79</v>
      </c>
      <c r="E202" s="202">
        <v>30737</v>
      </c>
      <c r="F202" s="123">
        <f t="shared" si="24"/>
        <v>64.331610121601543</v>
      </c>
      <c r="G202" s="52"/>
    </row>
    <row r="203" spans="1:7" ht="15" customHeight="1" x14ac:dyDescent="0.2">
      <c r="A203" s="74" t="s">
        <v>252</v>
      </c>
      <c r="B203" s="192">
        <f t="shared" si="25"/>
        <v>592.29</v>
      </c>
      <c r="C203" s="192" t="s">
        <v>51</v>
      </c>
      <c r="D203" s="204">
        <v>592.29</v>
      </c>
      <c r="E203" s="202">
        <v>44673</v>
      </c>
      <c r="F203" s="123">
        <f t="shared" si="24"/>
        <v>75.424200982626758</v>
      </c>
    </row>
    <row r="204" spans="1:7" ht="5.0999999999999996" customHeight="1" x14ac:dyDescent="0.2">
      <c r="A204" s="61"/>
      <c r="B204" s="71"/>
      <c r="C204" s="71"/>
      <c r="D204" s="71"/>
      <c r="E204" s="72"/>
      <c r="F204" s="73"/>
    </row>
    <row r="205" spans="1:7" ht="5.0999999999999996" customHeight="1" x14ac:dyDescent="0.2">
      <c r="A205" s="212"/>
      <c r="B205" s="208"/>
      <c r="C205" s="208"/>
      <c r="D205" s="208"/>
      <c r="E205" s="209"/>
      <c r="F205" s="210"/>
    </row>
    <row r="206" spans="1:7" ht="5.0999999999999996" customHeight="1" x14ac:dyDescent="0.2">
      <c r="A206" s="61"/>
      <c r="B206" s="71"/>
      <c r="C206" s="71"/>
      <c r="D206" s="71"/>
      <c r="E206" s="72"/>
      <c r="F206" s="73"/>
    </row>
    <row r="207" spans="1:7" ht="5.0999999999999996" customHeight="1" x14ac:dyDescent="0.2">
      <c r="A207" s="61"/>
      <c r="B207" s="71"/>
      <c r="C207" s="71"/>
      <c r="D207" s="71"/>
      <c r="E207" s="72"/>
      <c r="F207" s="73"/>
    </row>
    <row r="208" spans="1:7" ht="15" customHeight="1" x14ac:dyDescent="0.2">
      <c r="A208" s="188" t="s">
        <v>463</v>
      </c>
      <c r="B208" s="71"/>
      <c r="C208" s="71"/>
      <c r="D208" s="71"/>
      <c r="E208" s="72"/>
      <c r="F208" s="73"/>
    </row>
    <row r="209" spans="1:6" ht="5.0999999999999996" customHeight="1" x14ac:dyDescent="0.2">
      <c r="A209" s="61"/>
      <c r="B209" s="59"/>
      <c r="C209" s="59"/>
      <c r="D209" s="59"/>
      <c r="E209" s="59"/>
      <c r="F209" s="60"/>
    </row>
    <row r="210" spans="1:6" ht="5.0999999999999996" customHeight="1" x14ac:dyDescent="0.2">
      <c r="A210" s="118"/>
      <c r="B210" s="111"/>
      <c r="C210" s="111"/>
      <c r="D210" s="111"/>
      <c r="E210" s="111"/>
      <c r="F210" s="112"/>
    </row>
    <row r="211" spans="1:6" ht="15" customHeight="1" x14ac:dyDescent="0.2">
      <c r="A211" s="119"/>
      <c r="B211" s="288"/>
      <c r="C211" s="288"/>
      <c r="D211" s="288"/>
      <c r="E211" s="288"/>
      <c r="F211" s="288"/>
    </row>
    <row r="212" spans="1:6" ht="15" customHeight="1" x14ac:dyDescent="0.2">
      <c r="A212" s="274"/>
      <c r="B212" s="295" t="s">
        <v>465</v>
      </c>
      <c r="C212" s="295"/>
      <c r="D212" s="295"/>
      <c r="E212" s="264" t="s">
        <v>79</v>
      </c>
      <c r="F212" s="264" t="s">
        <v>98</v>
      </c>
    </row>
    <row r="213" spans="1:6" ht="15" customHeight="1" x14ac:dyDescent="0.2">
      <c r="A213" s="179"/>
      <c r="B213" s="296"/>
      <c r="C213" s="296" t="s">
        <v>347</v>
      </c>
      <c r="D213" s="297" t="s">
        <v>140</v>
      </c>
      <c r="E213" s="264" t="s">
        <v>436</v>
      </c>
      <c r="F213" s="264" t="s">
        <v>459</v>
      </c>
    </row>
    <row r="214" spans="1:6" ht="15" customHeight="1" x14ac:dyDescent="0.2">
      <c r="A214" s="179" t="s">
        <v>100</v>
      </c>
      <c r="B214" s="264" t="s">
        <v>348</v>
      </c>
      <c r="C214" s="264" t="s">
        <v>349</v>
      </c>
      <c r="D214" s="267" t="s">
        <v>141</v>
      </c>
      <c r="E214" s="264" t="s">
        <v>284</v>
      </c>
      <c r="F214" s="264" t="s">
        <v>444</v>
      </c>
    </row>
    <row r="215" spans="1:6" ht="5.0999999999999996" customHeight="1" x14ac:dyDescent="0.2">
      <c r="A215" s="113"/>
      <c r="B215" s="271"/>
      <c r="C215" s="271"/>
      <c r="D215" s="271"/>
      <c r="E215" s="271"/>
      <c r="F215" s="121"/>
    </row>
    <row r="216" spans="1:6" s="98" customFormat="1" ht="15" customHeight="1" x14ac:dyDescent="0.25">
      <c r="A216" s="179" t="s">
        <v>253</v>
      </c>
      <c r="B216" s="250">
        <f>SUM(B217:B225)</f>
        <v>6227.78</v>
      </c>
      <c r="C216" s="250">
        <f>SUM(C217:C225)</f>
        <v>0.15000000000000002</v>
      </c>
      <c r="D216" s="250">
        <f>SUM(D217:D225)</f>
        <v>6227.6299999999992</v>
      </c>
      <c r="E216" s="251">
        <f>SUM(E217:E225)</f>
        <v>1031695</v>
      </c>
      <c r="F216" s="253">
        <f>E216/B216</f>
        <v>165.66015498299555</v>
      </c>
    </row>
    <row r="217" spans="1:6" ht="15" customHeight="1" x14ac:dyDescent="0.2">
      <c r="A217" s="74" t="s">
        <v>254</v>
      </c>
      <c r="B217" s="192">
        <f>SUM(C217:D217)</f>
        <v>682.29</v>
      </c>
      <c r="C217" s="192" t="s">
        <v>51</v>
      </c>
      <c r="D217" s="204">
        <v>682.29</v>
      </c>
      <c r="E217" s="246">
        <v>104221</v>
      </c>
      <c r="F217" s="166">
        <f t="shared" ref="F217:F225" si="26">E217/B217</f>
        <v>152.75176244705332</v>
      </c>
    </row>
    <row r="218" spans="1:6" ht="15" customHeight="1" x14ac:dyDescent="0.2">
      <c r="A218" s="74" t="s">
        <v>255</v>
      </c>
      <c r="B218" s="192">
        <f t="shared" ref="B218:B225" si="27">SUM(C218:D218)</f>
        <v>332.16</v>
      </c>
      <c r="C218" s="192" t="s">
        <v>51</v>
      </c>
      <c r="D218" s="204">
        <v>332.16</v>
      </c>
      <c r="E218" s="246">
        <v>33986</v>
      </c>
      <c r="F218" s="166">
        <f t="shared" si="26"/>
        <v>102.3181599229287</v>
      </c>
    </row>
    <row r="219" spans="1:6" ht="15" customHeight="1" x14ac:dyDescent="0.2">
      <c r="A219" s="74" t="s">
        <v>256</v>
      </c>
      <c r="B219" s="192">
        <f t="shared" si="27"/>
        <v>683.14</v>
      </c>
      <c r="C219" s="192" t="s">
        <v>51</v>
      </c>
      <c r="D219" s="204">
        <v>683.14</v>
      </c>
      <c r="E219" s="246">
        <v>77642</v>
      </c>
      <c r="F219" s="166">
        <f t="shared" si="26"/>
        <v>113.65459495857365</v>
      </c>
    </row>
    <row r="220" spans="1:6" ht="15" customHeight="1" x14ac:dyDescent="0.2">
      <c r="A220" s="74" t="s">
        <v>257</v>
      </c>
      <c r="B220" s="192">
        <f t="shared" si="27"/>
        <v>535.96</v>
      </c>
      <c r="C220" s="192" t="s">
        <v>51</v>
      </c>
      <c r="D220" s="204">
        <v>535.96</v>
      </c>
      <c r="E220" s="246">
        <v>40256</v>
      </c>
      <c r="F220" s="166">
        <f t="shared" si="26"/>
        <v>75.110082842003123</v>
      </c>
    </row>
    <row r="221" spans="1:6" ht="15" customHeight="1" x14ac:dyDescent="0.2">
      <c r="A221" s="74" t="s">
        <v>258</v>
      </c>
      <c r="B221" s="192">
        <f t="shared" si="27"/>
        <v>714.15</v>
      </c>
      <c r="C221" s="192" t="s">
        <v>51</v>
      </c>
      <c r="D221" s="204">
        <v>714.15</v>
      </c>
      <c r="E221" s="246">
        <v>90098</v>
      </c>
      <c r="F221" s="166">
        <f t="shared" si="26"/>
        <v>126.16117062241827</v>
      </c>
    </row>
    <row r="222" spans="1:6" ht="15" customHeight="1" x14ac:dyDescent="0.2">
      <c r="A222" s="74" t="s">
        <v>106</v>
      </c>
      <c r="B222" s="192">
        <f t="shared" si="27"/>
        <v>1031.74</v>
      </c>
      <c r="C222" s="200">
        <v>0.1</v>
      </c>
      <c r="D222" s="192">
        <v>1031.6400000000001</v>
      </c>
      <c r="E222" s="246">
        <v>501073</v>
      </c>
      <c r="F222" s="166">
        <f t="shared" si="26"/>
        <v>485.65820846337255</v>
      </c>
    </row>
    <row r="223" spans="1:6" ht="15" customHeight="1" x14ac:dyDescent="0.2">
      <c r="A223" s="74" t="s">
        <v>259</v>
      </c>
      <c r="B223" s="192">
        <f t="shared" si="27"/>
        <v>928.24</v>
      </c>
      <c r="C223" s="192" t="s">
        <v>51</v>
      </c>
      <c r="D223" s="204">
        <v>928.24</v>
      </c>
      <c r="E223" s="246">
        <v>120006</v>
      </c>
      <c r="F223" s="166">
        <f t="shared" si="26"/>
        <v>129.28337498922693</v>
      </c>
    </row>
    <row r="224" spans="1:6" ht="15" customHeight="1" x14ac:dyDescent="0.2">
      <c r="A224" s="74" t="s">
        <v>261</v>
      </c>
      <c r="B224" s="192">
        <f t="shared" si="27"/>
        <v>369.57</v>
      </c>
      <c r="C224" s="192" t="s">
        <v>51</v>
      </c>
      <c r="D224" s="204">
        <v>369.57</v>
      </c>
      <c r="E224" s="246">
        <v>30320</v>
      </c>
      <c r="F224" s="166">
        <f t="shared" si="26"/>
        <v>82.04129123034879</v>
      </c>
    </row>
    <row r="225" spans="1:6" ht="15" customHeight="1" x14ac:dyDescent="0.2">
      <c r="A225" s="74" t="s">
        <v>260</v>
      </c>
      <c r="B225" s="192">
        <f t="shared" si="27"/>
        <v>950.53</v>
      </c>
      <c r="C225" s="200">
        <v>0.05</v>
      </c>
      <c r="D225" s="204">
        <v>950.48</v>
      </c>
      <c r="E225" s="246">
        <v>34093</v>
      </c>
      <c r="F225" s="166">
        <f t="shared" si="26"/>
        <v>35.867358210682461</v>
      </c>
    </row>
    <row r="226" spans="1:6" s="98" customFormat="1" ht="15" customHeight="1" x14ac:dyDescent="0.25">
      <c r="A226" s="179" t="s">
        <v>7</v>
      </c>
      <c r="B226" s="250">
        <f>SUM(B227:B236)</f>
        <v>6167.9700000000012</v>
      </c>
      <c r="C226" s="250">
        <f>SUM(C227:C236)</f>
        <v>1.65</v>
      </c>
      <c r="D226" s="250">
        <f>SUM(D227:D236)</f>
        <v>6166.3200000000015</v>
      </c>
      <c r="E226" s="251">
        <f>SUM(E227:E236)</f>
        <v>498292</v>
      </c>
      <c r="F226" s="249">
        <f>E226/B226</f>
        <v>80.787033659372511</v>
      </c>
    </row>
    <row r="227" spans="1:6" ht="15" customHeight="1" x14ac:dyDescent="0.2">
      <c r="A227" s="74" t="s">
        <v>262</v>
      </c>
      <c r="B227" s="192">
        <f>SUM(C227:D227)</f>
        <v>630.38</v>
      </c>
      <c r="C227" s="192" t="s">
        <v>51</v>
      </c>
      <c r="D227" s="204">
        <v>630.38</v>
      </c>
      <c r="E227" s="246">
        <v>41741</v>
      </c>
      <c r="F227" s="123">
        <f t="shared" ref="F227:F237" si="28">E227/B227</f>
        <v>66.215615977664271</v>
      </c>
    </row>
    <row r="228" spans="1:6" ht="15" customHeight="1" x14ac:dyDescent="0.2">
      <c r="A228" s="74" t="s">
        <v>268</v>
      </c>
      <c r="B228" s="192">
        <f t="shared" ref="B228:B237" si="29">SUM(C228:D228)</f>
        <v>1051.55</v>
      </c>
      <c r="C228" s="192" t="s">
        <v>51</v>
      </c>
      <c r="D228" s="192">
        <v>1051.55</v>
      </c>
      <c r="E228" s="246">
        <v>36332</v>
      </c>
      <c r="F228" s="123">
        <f t="shared" si="28"/>
        <v>34.550901050829729</v>
      </c>
    </row>
    <row r="229" spans="1:6" ht="15" customHeight="1" x14ac:dyDescent="0.2">
      <c r="A229" s="74" t="s">
        <v>263</v>
      </c>
      <c r="B229" s="192">
        <f t="shared" si="29"/>
        <v>625.34</v>
      </c>
      <c r="C229" s="192" t="s">
        <v>51</v>
      </c>
      <c r="D229" s="204">
        <v>625.34</v>
      </c>
      <c r="E229" s="246">
        <v>18758</v>
      </c>
      <c r="F229" s="123">
        <f t="shared" si="28"/>
        <v>29.996481913838871</v>
      </c>
    </row>
    <row r="230" spans="1:6" ht="15" customHeight="1" x14ac:dyDescent="0.2">
      <c r="A230" s="74" t="s">
        <v>264</v>
      </c>
      <c r="B230" s="192">
        <f t="shared" si="29"/>
        <v>974.36</v>
      </c>
      <c r="C230" s="192" t="s">
        <v>51</v>
      </c>
      <c r="D230" s="204">
        <v>974.36</v>
      </c>
      <c r="E230" s="246">
        <v>78247</v>
      </c>
      <c r="F230" s="123">
        <f t="shared" si="28"/>
        <v>80.306047046266272</v>
      </c>
    </row>
    <row r="231" spans="1:6" ht="15" customHeight="1" x14ac:dyDescent="0.2">
      <c r="A231" s="74" t="s">
        <v>265</v>
      </c>
      <c r="B231" s="192">
        <f t="shared" si="29"/>
        <v>523.30999999999995</v>
      </c>
      <c r="C231" s="192" t="s">
        <v>51</v>
      </c>
      <c r="D231" s="204">
        <v>523.30999999999995</v>
      </c>
      <c r="E231" s="246">
        <v>28981</v>
      </c>
      <c r="F231" s="123">
        <f t="shared" si="28"/>
        <v>55.380176186199392</v>
      </c>
    </row>
    <row r="232" spans="1:6" ht="15" customHeight="1" x14ac:dyDescent="0.2">
      <c r="A232" s="74" t="s">
        <v>266</v>
      </c>
      <c r="B232" s="192">
        <f t="shared" si="29"/>
        <v>527.48</v>
      </c>
      <c r="C232" s="192" t="s">
        <v>51</v>
      </c>
      <c r="D232" s="204">
        <v>527.48</v>
      </c>
      <c r="E232" s="246">
        <v>20943</v>
      </c>
      <c r="F232" s="123">
        <f t="shared" si="28"/>
        <v>39.703875028437096</v>
      </c>
    </row>
    <row r="233" spans="1:6" ht="15" customHeight="1" x14ac:dyDescent="0.2">
      <c r="A233" s="74" t="s">
        <v>267</v>
      </c>
      <c r="B233" s="192">
        <f t="shared" si="29"/>
        <v>584.94000000000005</v>
      </c>
      <c r="C233" s="192" t="s">
        <v>51</v>
      </c>
      <c r="D233" s="204">
        <v>584.94000000000005</v>
      </c>
      <c r="E233" s="246">
        <v>25728</v>
      </c>
      <c r="F233" s="123">
        <f t="shared" si="28"/>
        <v>43.983998358806026</v>
      </c>
    </row>
    <row r="234" spans="1:6" ht="15" customHeight="1" x14ac:dyDescent="0.2">
      <c r="A234" s="74" t="s">
        <v>269</v>
      </c>
      <c r="B234" s="192">
        <f t="shared" si="29"/>
        <v>360.58</v>
      </c>
      <c r="C234" s="192">
        <v>1.65</v>
      </c>
      <c r="D234" s="204">
        <v>358.93</v>
      </c>
      <c r="E234" s="246">
        <v>11088</v>
      </c>
      <c r="F234" s="123">
        <f t="shared" si="28"/>
        <v>30.750457596095181</v>
      </c>
    </row>
    <row r="235" spans="1:6" ht="15" customHeight="1" x14ac:dyDescent="0.2">
      <c r="A235" s="74" t="s">
        <v>107</v>
      </c>
      <c r="B235" s="192">
        <f t="shared" si="29"/>
        <v>257.39</v>
      </c>
      <c r="C235" s="200" t="s">
        <v>51</v>
      </c>
      <c r="D235" s="204">
        <v>257.39</v>
      </c>
      <c r="E235" s="246">
        <v>220238</v>
      </c>
      <c r="F235" s="123">
        <f t="shared" si="28"/>
        <v>855.65872800031082</v>
      </c>
    </row>
    <row r="236" spans="1:6" ht="15" customHeight="1" x14ac:dyDescent="0.2">
      <c r="A236" s="74" t="s">
        <v>270</v>
      </c>
      <c r="B236" s="192">
        <f t="shared" si="29"/>
        <v>632.64</v>
      </c>
      <c r="C236" s="192" t="s">
        <v>51</v>
      </c>
      <c r="D236" s="204">
        <v>632.64</v>
      </c>
      <c r="E236" s="246">
        <v>16236</v>
      </c>
      <c r="F236" s="123">
        <f t="shared" si="28"/>
        <v>25.663884673748104</v>
      </c>
    </row>
    <row r="237" spans="1:6" s="98" customFormat="1" ht="15" customHeight="1" x14ac:dyDescent="0.25">
      <c r="A237" s="179" t="s">
        <v>73</v>
      </c>
      <c r="B237" s="250">
        <f t="shared" si="29"/>
        <v>2419.27</v>
      </c>
      <c r="C237" s="252">
        <v>215.12</v>
      </c>
      <c r="D237" s="254">
        <v>2204.15</v>
      </c>
      <c r="E237" s="255">
        <v>82038</v>
      </c>
      <c r="F237" s="249">
        <f t="shared" si="28"/>
        <v>33.910229118701096</v>
      </c>
    </row>
    <row r="238" spans="1:6" x14ac:dyDescent="0.2">
      <c r="A238" s="282" t="s">
        <v>457</v>
      </c>
      <c r="B238" s="75"/>
      <c r="C238" s="75"/>
      <c r="D238" s="75"/>
      <c r="E238" s="76"/>
      <c r="F238" s="73"/>
    </row>
    <row r="239" spans="1:6" ht="6.75" customHeight="1" x14ac:dyDescent="0.2">
      <c r="A239" s="212"/>
      <c r="B239" s="216"/>
      <c r="C239" s="216"/>
      <c r="D239" s="216"/>
      <c r="E239" s="217"/>
      <c r="F239" s="210"/>
    </row>
    <row r="240" spans="1:6" ht="12.2" customHeight="1" x14ac:dyDescent="0.2">
      <c r="A240" s="285" t="s">
        <v>434</v>
      </c>
      <c r="B240" s="285"/>
      <c r="C240" s="285"/>
      <c r="D240" s="285"/>
      <c r="E240" s="285"/>
      <c r="F240" s="285"/>
    </row>
    <row r="241" spans="1:6" ht="12.2" customHeight="1" x14ac:dyDescent="0.2">
      <c r="A241" s="286"/>
      <c r="B241" s="286"/>
      <c r="C241" s="286"/>
      <c r="D241" s="286"/>
      <c r="E241" s="286"/>
      <c r="F241" s="286"/>
    </row>
    <row r="242" spans="1:6" x14ac:dyDescent="0.2">
      <c r="A242" s="287" t="s">
        <v>438</v>
      </c>
      <c r="B242" s="287"/>
      <c r="C242" s="287"/>
      <c r="D242" s="287"/>
      <c r="E242" s="287"/>
      <c r="F242" s="287"/>
    </row>
    <row r="243" spans="1:6" x14ac:dyDescent="0.2">
      <c r="A243" s="205"/>
      <c r="B243" s="206"/>
      <c r="C243" s="206"/>
      <c r="D243" s="205"/>
      <c r="E243" s="205"/>
      <c r="F243" s="47"/>
    </row>
    <row r="244" spans="1:6" x14ac:dyDescent="0.2">
      <c r="A244" s="95"/>
      <c r="B244" s="105"/>
      <c r="C244" s="105"/>
      <c r="D244" s="95"/>
      <c r="E244" s="95"/>
      <c r="F244" s="47"/>
    </row>
    <row r="245" spans="1:6" x14ac:dyDescent="0.2">
      <c r="B245" s="105"/>
      <c r="C245" s="105"/>
      <c r="D245" s="95"/>
      <c r="E245" s="95"/>
      <c r="F245" s="47"/>
    </row>
    <row r="246" spans="1:6" x14ac:dyDescent="0.2">
      <c r="A246" s="95"/>
      <c r="B246" s="105"/>
      <c r="C246" s="105"/>
      <c r="D246" s="95"/>
      <c r="E246" s="95"/>
      <c r="F246" s="47"/>
    </row>
    <row r="247" spans="1:6" x14ac:dyDescent="0.2">
      <c r="A247" s="95"/>
      <c r="B247" s="105"/>
      <c r="C247" s="105"/>
      <c r="D247" s="95"/>
      <c r="E247" s="95"/>
      <c r="F247" s="47"/>
    </row>
    <row r="248" spans="1:6" x14ac:dyDescent="0.2">
      <c r="A248" s="95"/>
      <c r="B248" s="105"/>
      <c r="C248" s="105"/>
      <c r="D248" s="95"/>
      <c r="E248" s="95"/>
      <c r="F248" s="47"/>
    </row>
    <row r="249" spans="1:6" x14ac:dyDescent="0.2">
      <c r="A249" s="95"/>
      <c r="B249" s="105"/>
      <c r="C249" s="105"/>
      <c r="D249" s="95"/>
      <c r="E249" s="95"/>
      <c r="F249" s="47"/>
    </row>
    <row r="250" spans="1:6" x14ac:dyDescent="0.2">
      <c r="A250" s="95"/>
      <c r="B250" s="105"/>
      <c r="C250" s="105"/>
      <c r="D250" s="95"/>
      <c r="E250" s="95"/>
      <c r="F250" s="47"/>
    </row>
    <row r="251" spans="1:6" x14ac:dyDescent="0.2">
      <c r="A251" s="95"/>
      <c r="B251" s="105"/>
      <c r="C251" s="105"/>
      <c r="D251" s="95"/>
      <c r="E251" s="95"/>
      <c r="F251" s="47"/>
    </row>
    <row r="252" spans="1:6" x14ac:dyDescent="0.2">
      <c r="A252" s="95"/>
      <c r="B252" s="105"/>
      <c r="C252" s="105"/>
      <c r="D252" s="95"/>
      <c r="E252" s="95"/>
      <c r="F252" s="47"/>
    </row>
    <row r="253" spans="1:6" x14ac:dyDescent="0.2">
      <c r="A253" s="95"/>
      <c r="B253" s="105"/>
      <c r="C253" s="105"/>
      <c r="D253" s="95"/>
      <c r="E253" s="95"/>
      <c r="F253" s="47"/>
    </row>
    <row r="254" spans="1:6" x14ac:dyDescent="0.2">
      <c r="A254" s="95"/>
      <c r="B254" s="105"/>
      <c r="C254" s="105"/>
      <c r="D254" s="95"/>
      <c r="E254" s="95"/>
      <c r="F254" s="47"/>
    </row>
    <row r="255" spans="1:6" x14ac:dyDescent="0.2">
      <c r="A255" s="167"/>
      <c r="B255" s="105"/>
      <c r="C255" s="105"/>
      <c r="D255" s="95"/>
      <c r="E255" s="95"/>
      <c r="F255" s="47"/>
    </row>
    <row r="256" spans="1:6" x14ac:dyDescent="0.2">
      <c r="A256" s="272" t="s">
        <v>440</v>
      </c>
      <c r="B256" s="105"/>
      <c r="C256" s="105"/>
      <c r="D256" s="95"/>
      <c r="E256" s="95"/>
      <c r="F256" s="47"/>
    </row>
    <row r="257" spans="1:7" x14ac:dyDescent="0.2">
      <c r="A257" s="95"/>
      <c r="B257" s="105"/>
      <c r="C257" s="105"/>
      <c r="D257" s="95"/>
      <c r="E257" s="95"/>
      <c r="F257" s="47"/>
    </row>
    <row r="258" spans="1:7" x14ac:dyDescent="0.2">
      <c r="A258" s="95"/>
      <c r="B258" s="105"/>
      <c r="C258" s="105"/>
      <c r="D258" s="95"/>
      <c r="E258" s="95"/>
      <c r="F258" s="47"/>
    </row>
    <row r="259" spans="1:7" x14ac:dyDescent="0.2">
      <c r="A259" s="95"/>
      <c r="B259" s="105"/>
      <c r="C259" s="105"/>
      <c r="D259" s="95"/>
      <c r="E259" s="95"/>
      <c r="F259" s="47"/>
    </row>
    <row r="260" spans="1:7" x14ac:dyDescent="0.2">
      <c r="A260" s="95"/>
      <c r="B260" s="105"/>
      <c r="C260" s="105"/>
      <c r="D260" s="95"/>
      <c r="E260" s="95"/>
      <c r="F260" s="47"/>
    </row>
    <row r="261" spans="1:7" x14ac:dyDescent="0.2">
      <c r="A261" s="95"/>
      <c r="B261" s="105"/>
      <c r="C261" s="105"/>
      <c r="D261" s="95"/>
      <c r="E261" s="95"/>
      <c r="F261" s="47"/>
    </row>
    <row r="262" spans="1:7" x14ac:dyDescent="0.2">
      <c r="A262" s="95"/>
      <c r="B262" s="105"/>
      <c r="C262" s="105"/>
      <c r="D262" s="95"/>
      <c r="E262" s="95"/>
      <c r="F262" s="47"/>
    </row>
    <row r="263" spans="1:7" x14ac:dyDescent="0.2">
      <c r="A263" s="95"/>
      <c r="B263" s="105"/>
      <c r="C263" s="105"/>
      <c r="D263" s="95"/>
      <c r="E263" s="95"/>
      <c r="F263" s="47"/>
    </row>
    <row r="264" spans="1:7" x14ac:dyDescent="0.2">
      <c r="A264" s="95"/>
      <c r="B264" s="105"/>
      <c r="C264" s="105"/>
      <c r="D264" s="95"/>
      <c r="E264" s="95"/>
      <c r="F264" s="47"/>
    </row>
    <row r="265" spans="1:7" x14ac:dyDescent="0.2">
      <c r="A265" s="95"/>
      <c r="B265" s="105"/>
      <c r="C265" s="105"/>
      <c r="D265" s="95"/>
      <c r="E265" s="95"/>
      <c r="F265" s="47"/>
    </row>
    <row r="266" spans="1:7" x14ac:dyDescent="0.2">
      <c r="A266" s="95"/>
      <c r="B266" s="105"/>
      <c r="C266" s="105"/>
      <c r="D266" s="95"/>
      <c r="E266" s="95"/>
      <c r="F266" s="47"/>
    </row>
    <row r="267" spans="1:7" x14ac:dyDescent="0.2">
      <c r="A267" s="95"/>
      <c r="B267" s="105"/>
      <c r="C267" s="105"/>
      <c r="D267" s="95"/>
      <c r="E267" s="95"/>
      <c r="F267" s="47"/>
    </row>
    <row r="268" spans="1:7" x14ac:dyDescent="0.2">
      <c r="A268" s="95"/>
      <c r="B268" s="105"/>
      <c r="C268" s="105"/>
      <c r="D268" s="95"/>
      <c r="E268" s="95"/>
      <c r="F268" s="47"/>
    </row>
    <row r="269" spans="1:7" x14ac:dyDescent="0.2">
      <c r="A269" s="95"/>
      <c r="B269" s="105"/>
      <c r="C269" s="105"/>
      <c r="D269" s="95"/>
      <c r="E269" s="95"/>
      <c r="F269" s="47"/>
    </row>
    <row r="270" spans="1:7" x14ac:dyDescent="0.2">
      <c r="A270" s="95"/>
      <c r="B270" s="105"/>
      <c r="C270" s="105"/>
      <c r="D270" s="95"/>
      <c r="E270" s="95"/>
      <c r="F270" s="47"/>
    </row>
    <row r="271" spans="1:7" x14ac:dyDescent="0.2">
      <c r="A271" s="167"/>
      <c r="G271" s="43"/>
    </row>
    <row r="272" spans="1:7" x14ac:dyDescent="0.2">
      <c r="G272" s="43"/>
    </row>
    <row r="273" spans="7:7" x14ac:dyDescent="0.2">
      <c r="G273" s="43"/>
    </row>
    <row r="274" spans="7:7" x14ac:dyDescent="0.2">
      <c r="G274" s="43"/>
    </row>
    <row r="275" spans="7:7" x14ac:dyDescent="0.2">
      <c r="G275" s="43"/>
    </row>
    <row r="276" spans="7:7" x14ac:dyDescent="0.2">
      <c r="G276" s="43"/>
    </row>
    <row r="277" spans="7:7" x14ac:dyDescent="0.2">
      <c r="G277" s="43"/>
    </row>
    <row r="278" spans="7:7" x14ac:dyDescent="0.2">
      <c r="G278" s="43"/>
    </row>
    <row r="279" spans="7:7" x14ac:dyDescent="0.2">
      <c r="G279" s="43"/>
    </row>
    <row r="280" spans="7:7" x14ac:dyDescent="0.2">
      <c r="G280" s="43"/>
    </row>
    <row r="281" spans="7:7" x14ac:dyDescent="0.2">
      <c r="G281" s="43"/>
    </row>
    <row r="282" spans="7:7" x14ac:dyDescent="0.2">
      <c r="G282" s="43"/>
    </row>
    <row r="283" spans="7:7" x14ac:dyDescent="0.2">
      <c r="G283" s="43"/>
    </row>
    <row r="284" spans="7:7" x14ac:dyDescent="0.2">
      <c r="G284" s="43"/>
    </row>
    <row r="285" spans="7:7" x14ac:dyDescent="0.2">
      <c r="G285" s="43"/>
    </row>
    <row r="286" spans="7:7" x14ac:dyDescent="0.2">
      <c r="G286" s="43"/>
    </row>
  </sheetData>
  <mergeCells count="12">
    <mergeCell ref="A240:F241"/>
    <mergeCell ref="A242:F242"/>
    <mergeCell ref="B4:F4"/>
    <mergeCell ref="B57:F57"/>
    <mergeCell ref="B108:F108"/>
    <mergeCell ref="B160:F160"/>
    <mergeCell ref="B211:F211"/>
    <mergeCell ref="B5:D5"/>
    <mergeCell ref="B58:D58"/>
    <mergeCell ref="B109:D109"/>
    <mergeCell ref="B161:D161"/>
    <mergeCell ref="B212:D212"/>
  </mergeCells>
  <pageMargins left="0.59055118110236227" right="0.59055118110236227" top="0.59055118110236227" bottom="0.59055118110236227" header="0.59055118110236227" footer="0.59055118110236227"/>
  <pageSetup paperSize="119" firstPageNumber="26" orientation="portrait" useFirstPageNumber="1" r:id="rId1"/>
  <headerFooter alignWithMargins="0"/>
  <rowBreaks count="6" manualBreakCount="6">
    <brk id="53" max="5" man="1"/>
    <brk id="104" max="5" man="1"/>
    <brk id="156" max="5" man="1"/>
    <brk id="207" max="5" man="1"/>
    <brk id="264" max="5" man="1"/>
    <brk id="269" max="5" man="1"/>
  </rowBreaks>
  <ignoredErrors>
    <ignoredError sqref="B12:E22 B73:D88 C89:D89 B143:E143 B120:E121 D125:E141 D142:E142 D122:E124 B144:E155 B167:E174 B222:E237" formulaRange="1"/>
    <ignoredError sqref="B23:E23 B35:E35 C24:E34 B90:B91 B101 B176:E176 B190:E195 B204:F205" formula="1"/>
    <ignoredError sqref="F12:F22 F120:F124 F125:F141 F144:F155 F142 F143 F167:F174 F222:F237" formulaRange="1" unlockedFormula="1"/>
    <ignoredError sqref="F23:F35 F176 F190:F195" formula="1" unlockedFormula="1"/>
    <ignoredError sqref="F11 F36:F52 F63:F102 F113:F119 F166 F216:F221 F9" unlockedFormula="1"/>
    <ignoredError sqref="B24:B34 B89 B92:B100 B125:C141 B122:C124 B142:C142 B175:E175 B177:E189 B196:E203" formula="1" formulaRange="1"/>
    <ignoredError sqref="F177:F189 F175 F196:F203" formula="1" formulaRange="1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G286"/>
  <sheetViews>
    <sheetView showGridLines="0" view="pageBreakPreview" zoomScaleNormal="100" zoomScaleSheetLayoutView="100" workbookViewId="0">
      <selection activeCell="K223" sqref="K223"/>
    </sheetView>
  </sheetViews>
  <sheetFormatPr baseColWidth="10" defaultColWidth="9.42578125" defaultRowHeight="14.25" x14ac:dyDescent="0.2"/>
  <cols>
    <col min="1" max="1" width="31.42578125" style="42" customWidth="1"/>
    <col min="2" max="2" width="12.7109375" style="43" customWidth="1"/>
    <col min="3" max="3" width="13.28515625" style="43" customWidth="1"/>
    <col min="4" max="5" width="12.42578125" style="43" customWidth="1"/>
    <col min="6" max="6" width="13" style="44" customWidth="1"/>
    <col min="7" max="8" width="10.42578125" style="42" customWidth="1"/>
    <col min="9" max="15" width="9.42578125" style="42"/>
    <col min="16" max="16" width="13.42578125" style="42" customWidth="1"/>
    <col min="17" max="17" width="9.42578125" style="42"/>
    <col min="18" max="18" width="17.7109375" style="42" customWidth="1"/>
    <col min="19" max="19" width="19.85546875" style="42" customWidth="1"/>
    <col min="20" max="16384" width="9.42578125" style="42"/>
  </cols>
  <sheetData>
    <row r="1" spans="1:8" s="46" customFormat="1" ht="15" customHeight="1" x14ac:dyDescent="0.2">
      <c r="A1" s="188" t="s">
        <v>458</v>
      </c>
      <c r="B1" s="66"/>
      <c r="C1" s="66"/>
      <c r="D1" s="66"/>
      <c r="E1" s="66"/>
      <c r="F1" s="67"/>
      <c r="G1" s="68"/>
      <c r="H1" s="68"/>
    </row>
    <row r="2" spans="1:8" ht="15" customHeight="1" x14ac:dyDescent="0.2">
      <c r="A2" s="120"/>
      <c r="B2" s="59"/>
      <c r="C2" s="59"/>
      <c r="D2" s="59"/>
      <c r="E2" s="59"/>
      <c r="F2" s="60"/>
      <c r="G2" s="54"/>
      <c r="H2" s="54"/>
    </row>
    <row r="3" spans="1:8" ht="5.0999999999999996" customHeight="1" x14ac:dyDescent="0.2">
      <c r="A3" s="118"/>
      <c r="B3" s="111"/>
      <c r="C3" s="111"/>
      <c r="D3" s="111"/>
      <c r="E3" s="111"/>
      <c r="F3" s="112"/>
      <c r="G3" s="54"/>
      <c r="H3" s="54"/>
    </row>
    <row r="4" spans="1:8" ht="15" customHeight="1" x14ac:dyDescent="0.2">
      <c r="A4" s="119"/>
      <c r="B4" s="288"/>
      <c r="C4" s="288"/>
      <c r="D4" s="288"/>
      <c r="E4" s="288"/>
      <c r="F4" s="288"/>
    </row>
    <row r="5" spans="1:8" ht="15" customHeight="1" x14ac:dyDescent="0.2">
      <c r="A5" s="274"/>
      <c r="B5" s="295" t="s">
        <v>465</v>
      </c>
      <c r="C5" s="295"/>
      <c r="D5" s="295"/>
      <c r="E5" s="264" t="s">
        <v>79</v>
      </c>
      <c r="F5" s="264" t="s">
        <v>98</v>
      </c>
    </row>
    <row r="6" spans="1:8" ht="15" customHeight="1" x14ac:dyDescent="0.2">
      <c r="A6" s="179"/>
      <c r="B6" s="296"/>
      <c r="C6" s="296" t="s">
        <v>347</v>
      </c>
      <c r="D6" s="297" t="s">
        <v>140</v>
      </c>
      <c r="E6" s="264" t="s">
        <v>436</v>
      </c>
      <c r="F6" s="264" t="s">
        <v>459</v>
      </c>
    </row>
    <row r="7" spans="1:8" ht="15" customHeight="1" x14ac:dyDescent="0.2">
      <c r="A7" s="179" t="s">
        <v>100</v>
      </c>
      <c r="B7" s="264" t="s">
        <v>348</v>
      </c>
      <c r="C7" s="264" t="s">
        <v>349</v>
      </c>
      <c r="D7" s="267" t="s">
        <v>141</v>
      </c>
      <c r="E7" s="264" t="s">
        <v>284</v>
      </c>
      <c r="F7" s="264" t="s">
        <v>444</v>
      </c>
    </row>
    <row r="8" spans="1:8" ht="5.0999999999999996" customHeight="1" x14ac:dyDescent="0.2">
      <c r="A8" s="113"/>
      <c r="B8" s="271"/>
      <c r="C8" s="271"/>
      <c r="D8" s="271"/>
      <c r="E8" s="271"/>
      <c r="F8" s="121"/>
    </row>
    <row r="9" spans="1:8" s="98" customFormat="1" ht="14.45" customHeight="1" x14ac:dyDescent="0.25">
      <c r="A9" s="179" t="s">
        <v>80</v>
      </c>
      <c r="B9" s="247">
        <f>SUM(B11,B23,B35,B63,B75,B89,B113,B122,B131,B142,B166,B175,B190,B216,B226,B237)</f>
        <v>109884.01000000001</v>
      </c>
      <c r="C9" s="247">
        <f>SUM(C11,C23,C35,C63,C75,C89,C113,C122,C131,C142,C166,C175,C190,C216,C226,C237)</f>
        <v>3126.41</v>
      </c>
      <c r="D9" s="247">
        <f>SUM(D11,D23,D35,D63,D75,D89,D113,D122,D131,D142,D166,D175,D190,D216,D226,D237)</f>
        <v>106757.6</v>
      </c>
      <c r="E9" s="248">
        <f>(E11+E23+E35+E63+E75+E89+E113+E122+E131+E142+E166+E175+E190+E216+E226+E237)</f>
        <v>10428733</v>
      </c>
      <c r="F9" s="249">
        <f>E9/B9</f>
        <v>94.906738478146181</v>
      </c>
    </row>
    <row r="10" spans="1:8" s="294" customFormat="1" ht="5.0999999999999996" customHeight="1" x14ac:dyDescent="0.25">
      <c r="A10" s="290"/>
      <c r="B10" s="291"/>
      <c r="C10" s="291"/>
      <c r="D10" s="291"/>
      <c r="E10" s="292"/>
      <c r="F10" s="293"/>
    </row>
    <row r="11" spans="1:8" s="98" customFormat="1" ht="14.45" customHeight="1" x14ac:dyDescent="0.25">
      <c r="A11" s="179" t="s">
        <v>139</v>
      </c>
      <c r="B11" s="250">
        <f>SUM(B12:B22)</f>
        <v>8883.74</v>
      </c>
      <c r="C11" s="250">
        <f>SUM(C12:C22)</f>
        <v>68.470000000000013</v>
      </c>
      <c r="D11" s="250">
        <f>SUM(D12:D22)</f>
        <v>8815.27</v>
      </c>
      <c r="E11" s="251">
        <f>SUM(E12:E22)</f>
        <v>546486</v>
      </c>
      <c r="F11" s="249">
        <f>E11/B11</f>
        <v>61.515307742009561</v>
      </c>
    </row>
    <row r="12" spans="1:8" ht="14.45" customHeight="1" x14ac:dyDescent="0.2">
      <c r="A12" s="191" t="s">
        <v>445</v>
      </c>
      <c r="B12" s="192">
        <f>SUM(C12:D12)</f>
        <v>1710.87</v>
      </c>
      <c r="C12" s="192">
        <v>7.87</v>
      </c>
      <c r="D12" s="193">
        <v>1703</v>
      </c>
      <c r="E12" s="194">
        <v>33609</v>
      </c>
      <c r="F12" s="123">
        <f t="shared" ref="F12:F22" si="0">E12/B12</f>
        <v>19.644391449964054</v>
      </c>
    </row>
    <row r="13" spans="1:8" ht="14.45" customHeight="1" x14ac:dyDescent="0.2">
      <c r="A13" s="191" t="s">
        <v>447</v>
      </c>
      <c r="B13" s="192">
        <f t="shared" ref="B13:B22" si="1">SUM(C13:D13)</f>
        <v>914.65</v>
      </c>
      <c r="C13" s="192">
        <v>15.3</v>
      </c>
      <c r="D13" s="193">
        <v>899.35</v>
      </c>
      <c r="E13" s="194">
        <v>22651</v>
      </c>
      <c r="F13" s="123">
        <f t="shared" si="0"/>
        <v>24.764664079155963</v>
      </c>
    </row>
    <row r="14" spans="1:8" ht="14.45" customHeight="1" x14ac:dyDescent="0.2">
      <c r="A14" s="191" t="s">
        <v>448</v>
      </c>
      <c r="B14" s="192">
        <f t="shared" si="1"/>
        <v>857.9</v>
      </c>
      <c r="C14" s="192">
        <v>9.3800000000000008</v>
      </c>
      <c r="D14" s="193">
        <v>848.52</v>
      </c>
      <c r="E14" s="194">
        <v>30018</v>
      </c>
      <c r="F14" s="123">
        <f t="shared" si="0"/>
        <v>34.990092085324633</v>
      </c>
    </row>
    <row r="15" spans="1:8" ht="14.45" customHeight="1" x14ac:dyDescent="0.2">
      <c r="A15" s="191" t="s">
        <v>449</v>
      </c>
      <c r="B15" s="192">
        <f t="shared" si="1"/>
        <v>693.06999999999994</v>
      </c>
      <c r="C15" s="192">
        <v>10.26</v>
      </c>
      <c r="D15" s="193">
        <v>682.81</v>
      </c>
      <c r="E15" s="194">
        <v>27622</v>
      </c>
      <c r="F15" s="123">
        <f t="shared" si="0"/>
        <v>39.854560145439855</v>
      </c>
    </row>
    <row r="16" spans="1:8" ht="14.45" customHeight="1" x14ac:dyDescent="0.2">
      <c r="A16" s="191" t="s">
        <v>450</v>
      </c>
      <c r="B16" s="192">
        <f t="shared" si="1"/>
        <v>641.70000000000005</v>
      </c>
      <c r="C16" s="192">
        <v>7.51</v>
      </c>
      <c r="D16" s="193">
        <v>634.19000000000005</v>
      </c>
      <c r="E16" s="194">
        <v>32063</v>
      </c>
      <c r="F16" s="123">
        <f t="shared" si="0"/>
        <v>49.96571606669783</v>
      </c>
    </row>
    <row r="17" spans="1:137" ht="14.45" customHeight="1" x14ac:dyDescent="0.2">
      <c r="A17" s="191" t="s">
        <v>451</v>
      </c>
      <c r="B17" s="192">
        <f t="shared" si="1"/>
        <v>764.51</v>
      </c>
      <c r="C17" s="195" t="s">
        <v>51</v>
      </c>
      <c r="D17" s="193">
        <v>764.51</v>
      </c>
      <c r="E17" s="194">
        <v>35245</v>
      </c>
      <c r="F17" s="123">
        <f t="shared" si="0"/>
        <v>46.101424441799324</v>
      </c>
    </row>
    <row r="18" spans="1:137" ht="14.45" customHeight="1" x14ac:dyDescent="0.2">
      <c r="A18" s="191" t="s">
        <v>452</v>
      </c>
      <c r="B18" s="192">
        <f t="shared" si="1"/>
        <v>1111.9000000000001</v>
      </c>
      <c r="C18" s="192">
        <v>0.19</v>
      </c>
      <c r="D18" s="193">
        <v>1111.71</v>
      </c>
      <c r="E18" s="194">
        <v>83791</v>
      </c>
      <c r="F18" s="123">
        <f t="shared" si="0"/>
        <v>75.358395539167191</v>
      </c>
    </row>
    <row r="19" spans="1:137" ht="14.45" customHeight="1" x14ac:dyDescent="0.2">
      <c r="A19" s="191" t="s">
        <v>453</v>
      </c>
      <c r="B19" s="192">
        <f t="shared" si="1"/>
        <v>730.93999999999994</v>
      </c>
      <c r="C19" s="192">
        <v>16.670000000000002</v>
      </c>
      <c r="D19" s="193">
        <v>714.27</v>
      </c>
      <c r="E19" s="194">
        <v>177084</v>
      </c>
      <c r="F19" s="123">
        <f t="shared" si="0"/>
        <v>242.26885927709526</v>
      </c>
    </row>
    <row r="20" spans="1:137" ht="14.45" customHeight="1" x14ac:dyDescent="0.2">
      <c r="A20" s="191" t="s">
        <v>256</v>
      </c>
      <c r="B20" s="192">
        <f t="shared" si="1"/>
        <v>325.93</v>
      </c>
      <c r="C20" s="192">
        <v>1.29</v>
      </c>
      <c r="D20" s="193">
        <v>324.64</v>
      </c>
      <c r="E20" s="194">
        <v>30281</v>
      </c>
      <c r="F20" s="123">
        <f t="shared" si="0"/>
        <v>92.90645230570982</v>
      </c>
    </row>
    <row r="21" spans="1:137" ht="14.45" customHeight="1" x14ac:dyDescent="0.2">
      <c r="A21" s="191" t="s">
        <v>454</v>
      </c>
      <c r="B21" s="192">
        <f t="shared" si="1"/>
        <v>408.22</v>
      </c>
      <c r="C21" s="195" t="s">
        <v>51</v>
      </c>
      <c r="D21" s="193">
        <v>408.22</v>
      </c>
      <c r="E21" s="194">
        <v>40539</v>
      </c>
      <c r="F21" s="123">
        <f t="shared" si="0"/>
        <v>99.306746362255637</v>
      </c>
    </row>
    <row r="22" spans="1:137" ht="14.45" customHeight="1" x14ac:dyDescent="0.2">
      <c r="A22" s="191" t="s">
        <v>455</v>
      </c>
      <c r="B22" s="192">
        <f t="shared" si="1"/>
        <v>724.05</v>
      </c>
      <c r="C22" s="195" t="s">
        <v>51</v>
      </c>
      <c r="D22" s="193">
        <v>724.05</v>
      </c>
      <c r="E22" s="194">
        <v>33583</v>
      </c>
      <c r="F22" s="123">
        <f t="shared" si="0"/>
        <v>46.382155928457983</v>
      </c>
    </row>
    <row r="23" spans="1:137" s="98" customFormat="1" ht="14.45" customHeight="1" x14ac:dyDescent="0.25">
      <c r="A23" s="179" t="s">
        <v>321</v>
      </c>
      <c r="B23" s="250">
        <f>SUM(B24:B34)</f>
        <v>4003.24</v>
      </c>
      <c r="C23" s="250">
        <f>SUM(C24:C34)</f>
        <v>1.52</v>
      </c>
      <c r="D23" s="250">
        <f>SUM(D24:D34)</f>
        <v>4001.72</v>
      </c>
      <c r="E23" s="251">
        <f>SUM(E24:E34)</f>
        <v>481096</v>
      </c>
      <c r="F23" s="249">
        <f>E23/B23</f>
        <v>120.1766569079046</v>
      </c>
    </row>
    <row r="24" spans="1:137" ht="14.45" customHeight="1" x14ac:dyDescent="0.2">
      <c r="A24" s="196" t="s">
        <v>322</v>
      </c>
      <c r="B24" s="192">
        <f>SUM(C24:D24)</f>
        <v>784.14</v>
      </c>
      <c r="C24" s="192">
        <v>1.5</v>
      </c>
      <c r="D24" s="193">
        <v>782.64</v>
      </c>
      <c r="E24" s="194">
        <v>40968</v>
      </c>
      <c r="F24" s="123">
        <f t="shared" ref="F24:F34" si="2">E24/B24</f>
        <v>52.245772438595147</v>
      </c>
    </row>
    <row r="25" spans="1:137" ht="14.45" customHeight="1" x14ac:dyDescent="0.2">
      <c r="A25" s="197" t="s">
        <v>142</v>
      </c>
      <c r="B25" s="192">
        <f t="shared" ref="B25:B34" si="3">SUM(C25:D25)</f>
        <v>270.86</v>
      </c>
      <c r="C25" s="190" t="s">
        <v>51</v>
      </c>
      <c r="D25" s="193">
        <v>270.86</v>
      </c>
      <c r="E25" s="194">
        <v>41999</v>
      </c>
      <c r="F25" s="123">
        <f t="shared" si="2"/>
        <v>155.05796352359152</v>
      </c>
    </row>
    <row r="26" spans="1:137" ht="14.45" customHeight="1" x14ac:dyDescent="0.2">
      <c r="A26" s="197" t="s">
        <v>143</v>
      </c>
      <c r="B26" s="192">
        <f t="shared" si="3"/>
        <v>110.26</v>
      </c>
      <c r="C26" s="190" t="s">
        <v>51</v>
      </c>
      <c r="D26" s="193">
        <v>110.26</v>
      </c>
      <c r="E26" s="194">
        <v>25939</v>
      </c>
      <c r="F26" s="123">
        <f t="shared" si="2"/>
        <v>235.25303827317248</v>
      </c>
    </row>
    <row r="27" spans="1:137" ht="14.45" customHeight="1" x14ac:dyDescent="0.2">
      <c r="A27" s="197" t="s">
        <v>144</v>
      </c>
      <c r="B27" s="192">
        <f t="shared" si="3"/>
        <v>239.42</v>
      </c>
      <c r="C27" s="190" t="s">
        <v>51</v>
      </c>
      <c r="D27" s="193">
        <v>239.42</v>
      </c>
      <c r="E27" s="194">
        <v>39906</v>
      </c>
      <c r="F27" s="123">
        <f t="shared" si="2"/>
        <v>166.67780469467883</v>
      </c>
    </row>
    <row r="28" spans="1:137" ht="14.45" customHeight="1" x14ac:dyDescent="0.2">
      <c r="A28" s="197" t="s">
        <v>145</v>
      </c>
      <c r="B28" s="192">
        <f t="shared" si="3"/>
        <v>154.63</v>
      </c>
      <c r="C28" s="190" t="s">
        <v>51</v>
      </c>
      <c r="D28" s="193">
        <v>154.63</v>
      </c>
      <c r="E28" s="194">
        <v>47206</v>
      </c>
      <c r="F28" s="123">
        <f t="shared" si="2"/>
        <v>305.28358015908947</v>
      </c>
    </row>
    <row r="29" spans="1:137" ht="14.45" customHeight="1" x14ac:dyDescent="0.2">
      <c r="A29" s="197" t="s">
        <v>146</v>
      </c>
      <c r="B29" s="192">
        <f t="shared" si="3"/>
        <v>126.37</v>
      </c>
      <c r="C29" s="190" t="s">
        <v>51</v>
      </c>
      <c r="D29" s="193">
        <v>126.37</v>
      </c>
      <c r="E29" s="194">
        <v>47906</v>
      </c>
      <c r="F29" s="123">
        <f t="shared" si="2"/>
        <v>379.09313919442906</v>
      </c>
      <c r="H29" s="106"/>
    </row>
    <row r="30" spans="1:137" s="94" customFormat="1" ht="14.45" customHeight="1" x14ac:dyDescent="0.2">
      <c r="A30" s="197" t="s">
        <v>158</v>
      </c>
      <c r="B30" s="192">
        <f t="shared" si="3"/>
        <v>197.91</v>
      </c>
      <c r="C30" s="190" t="s">
        <v>51</v>
      </c>
      <c r="D30" s="193">
        <v>197.91</v>
      </c>
      <c r="E30" s="194">
        <v>37970</v>
      </c>
      <c r="F30" s="123">
        <f t="shared" si="2"/>
        <v>191.85488353291902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68"/>
      <c r="CL30" s="168"/>
      <c r="CM30" s="168"/>
      <c r="CN30" s="168"/>
      <c r="CO30" s="168"/>
      <c r="CP30" s="168"/>
      <c r="CQ30" s="168"/>
      <c r="CR30" s="168"/>
      <c r="CS30" s="168"/>
      <c r="CT30" s="168"/>
      <c r="CU30" s="168"/>
      <c r="CV30" s="168"/>
      <c r="CW30" s="168"/>
      <c r="CX30" s="168"/>
      <c r="CY30" s="168"/>
      <c r="CZ30" s="168"/>
      <c r="DA30" s="168"/>
      <c r="DB30" s="168"/>
      <c r="DC30" s="168"/>
      <c r="DD30" s="168"/>
      <c r="DE30" s="168"/>
      <c r="DF30" s="168"/>
      <c r="DG30" s="168"/>
      <c r="DH30" s="168"/>
      <c r="DI30" s="168"/>
      <c r="DJ30" s="168"/>
      <c r="DK30" s="168"/>
      <c r="DL30" s="168"/>
      <c r="DM30" s="168"/>
      <c r="DN30" s="168"/>
      <c r="DO30" s="168"/>
      <c r="DP30" s="168"/>
      <c r="DQ30" s="168"/>
      <c r="DR30" s="168"/>
      <c r="DS30" s="168"/>
      <c r="DT30" s="168"/>
      <c r="DU30" s="168"/>
      <c r="DV30" s="168"/>
      <c r="DW30" s="168"/>
      <c r="DX30" s="168"/>
      <c r="DY30" s="168"/>
      <c r="DZ30" s="168"/>
      <c r="EA30" s="168"/>
      <c r="EB30" s="168"/>
      <c r="EC30" s="168"/>
      <c r="ED30" s="168"/>
      <c r="EE30" s="168"/>
      <c r="EF30" s="168"/>
      <c r="EG30" s="168"/>
    </row>
    <row r="31" spans="1:137" s="94" customFormat="1" ht="14.45" customHeight="1" x14ac:dyDescent="0.2">
      <c r="A31" s="197" t="s">
        <v>159</v>
      </c>
      <c r="B31" s="192">
        <f t="shared" si="3"/>
        <v>194.36</v>
      </c>
      <c r="C31" s="190" t="s">
        <v>51</v>
      </c>
      <c r="D31" s="193">
        <v>194.36</v>
      </c>
      <c r="E31" s="194">
        <v>31732</v>
      </c>
      <c r="F31" s="123">
        <f t="shared" si="2"/>
        <v>163.26404610002058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8"/>
      <c r="BW31" s="168"/>
      <c r="BX31" s="168"/>
      <c r="BY31" s="168"/>
      <c r="BZ31" s="168"/>
      <c r="CA31" s="168"/>
      <c r="CB31" s="168"/>
      <c r="CC31" s="168"/>
      <c r="CD31" s="168"/>
      <c r="CE31" s="168"/>
      <c r="CF31" s="168"/>
      <c r="CG31" s="168"/>
      <c r="CH31" s="168"/>
      <c r="CI31" s="168"/>
      <c r="CJ31" s="168"/>
      <c r="CK31" s="168"/>
      <c r="CL31" s="168"/>
      <c r="CM31" s="168"/>
      <c r="CN31" s="168"/>
      <c r="CO31" s="168"/>
      <c r="CP31" s="168"/>
      <c r="CQ31" s="168"/>
      <c r="CR31" s="168"/>
      <c r="CS31" s="168"/>
      <c r="CT31" s="168"/>
      <c r="CU31" s="168"/>
      <c r="CV31" s="168"/>
      <c r="CW31" s="168"/>
      <c r="CX31" s="168"/>
      <c r="CY31" s="168"/>
      <c r="CZ31" s="168"/>
      <c r="DA31" s="168"/>
      <c r="DB31" s="168"/>
      <c r="DC31" s="168"/>
      <c r="DD31" s="168"/>
      <c r="DE31" s="168"/>
      <c r="DF31" s="168"/>
      <c r="DG31" s="168"/>
      <c r="DH31" s="168"/>
      <c r="DI31" s="168"/>
      <c r="DJ31" s="168"/>
      <c r="DK31" s="168"/>
      <c r="DL31" s="168"/>
      <c r="DM31" s="168"/>
      <c r="DN31" s="168"/>
      <c r="DO31" s="168"/>
      <c r="DP31" s="168"/>
      <c r="DQ31" s="168"/>
      <c r="DR31" s="168"/>
      <c r="DS31" s="168"/>
      <c r="DT31" s="168"/>
      <c r="DU31" s="168"/>
      <c r="DV31" s="168"/>
      <c r="DW31" s="168"/>
      <c r="DX31" s="168"/>
      <c r="DY31" s="168"/>
      <c r="DZ31" s="168"/>
      <c r="EA31" s="168"/>
      <c r="EB31" s="168"/>
      <c r="EC31" s="168"/>
      <c r="ED31" s="168"/>
      <c r="EE31" s="168"/>
      <c r="EF31" s="168"/>
      <c r="EG31" s="168"/>
    </row>
    <row r="32" spans="1:137" ht="14.45" customHeight="1" x14ac:dyDescent="0.2">
      <c r="A32" s="197" t="s">
        <v>160</v>
      </c>
      <c r="B32" s="192">
        <f t="shared" si="3"/>
        <v>688.69</v>
      </c>
      <c r="C32" s="190" t="s">
        <v>51</v>
      </c>
      <c r="D32" s="193">
        <v>688.69</v>
      </c>
      <c r="E32" s="194">
        <v>80678</v>
      </c>
      <c r="F32" s="123">
        <f t="shared" si="2"/>
        <v>117.14704729268611</v>
      </c>
    </row>
    <row r="33" spans="1:8" ht="14.45" customHeight="1" x14ac:dyDescent="0.2">
      <c r="A33" s="196" t="s">
        <v>323</v>
      </c>
      <c r="B33" s="192">
        <f t="shared" si="3"/>
        <v>301.66000000000003</v>
      </c>
      <c r="C33" s="190" t="s">
        <v>51</v>
      </c>
      <c r="D33" s="193">
        <v>301.66000000000003</v>
      </c>
      <c r="E33" s="194">
        <v>20251</v>
      </c>
      <c r="F33" s="123">
        <f t="shared" si="2"/>
        <v>67.131870317576073</v>
      </c>
    </row>
    <row r="34" spans="1:8" ht="14.45" customHeight="1" x14ac:dyDescent="0.2">
      <c r="A34" s="196" t="s">
        <v>355</v>
      </c>
      <c r="B34" s="192">
        <f t="shared" si="3"/>
        <v>934.93999999999994</v>
      </c>
      <c r="C34" s="192">
        <v>0.02</v>
      </c>
      <c r="D34" s="193">
        <v>934.92</v>
      </c>
      <c r="E34" s="194">
        <v>66541</v>
      </c>
      <c r="F34" s="123">
        <f t="shared" si="2"/>
        <v>71.171412069223692</v>
      </c>
      <c r="H34" s="106"/>
    </row>
    <row r="35" spans="1:8" s="98" customFormat="1" ht="14.45" customHeight="1" x14ac:dyDescent="0.25">
      <c r="A35" s="179" t="s">
        <v>324</v>
      </c>
      <c r="B35" s="252">
        <f>SUM(B36:B50)</f>
        <v>728.25999999999988</v>
      </c>
      <c r="C35" s="252">
        <f>SUM(C36:C50)</f>
        <v>0</v>
      </c>
      <c r="D35" s="252">
        <f>SUM(D36:D50)</f>
        <v>728.25999999999988</v>
      </c>
      <c r="E35" s="251">
        <f>SUM(E36:E50)</f>
        <v>1927405</v>
      </c>
      <c r="F35" s="249">
        <f>E35/B35</f>
        <v>2646.5891302556784</v>
      </c>
    </row>
    <row r="36" spans="1:8" ht="14.45" customHeight="1" x14ac:dyDescent="0.2">
      <c r="A36" s="74" t="s">
        <v>161</v>
      </c>
      <c r="B36" s="192">
        <f>SUM(C36:D36)</f>
        <v>35.81</v>
      </c>
      <c r="C36" s="190" t="s">
        <v>51</v>
      </c>
      <c r="D36" s="193">
        <v>35.81</v>
      </c>
      <c r="E36" s="194">
        <v>159461</v>
      </c>
      <c r="F36" s="123">
        <f t="shared" ref="F36:F50" si="4">E36/B36</f>
        <v>4452.9740296006703</v>
      </c>
    </row>
    <row r="37" spans="1:8" ht="14.45" customHeight="1" x14ac:dyDescent="0.2">
      <c r="A37" s="74" t="s">
        <v>162</v>
      </c>
      <c r="B37" s="192">
        <f t="shared" ref="B37:B50" si="5">SUM(C37:D37)</f>
        <v>12.26</v>
      </c>
      <c r="C37" s="190" t="s">
        <v>51</v>
      </c>
      <c r="D37" s="193">
        <v>12.26</v>
      </c>
      <c r="E37" s="194">
        <v>121566</v>
      </c>
      <c r="F37" s="123">
        <f t="shared" si="4"/>
        <v>9915.660685154975</v>
      </c>
    </row>
    <row r="38" spans="1:8" ht="14.45" customHeight="1" x14ac:dyDescent="0.2">
      <c r="A38" s="74" t="s">
        <v>163</v>
      </c>
      <c r="B38" s="192">
        <f t="shared" si="5"/>
        <v>3.42</v>
      </c>
      <c r="C38" s="190" t="s">
        <v>51</v>
      </c>
      <c r="D38" s="193">
        <v>3.42</v>
      </c>
      <c r="E38" s="194">
        <v>118393</v>
      </c>
      <c r="F38" s="123">
        <f t="shared" si="4"/>
        <v>34617.836257309944</v>
      </c>
    </row>
    <row r="39" spans="1:8" ht="14.45" customHeight="1" x14ac:dyDescent="0.2">
      <c r="A39" s="74" t="s">
        <v>164</v>
      </c>
      <c r="B39" s="192">
        <f t="shared" si="5"/>
        <v>4.37</v>
      </c>
      <c r="C39" s="190" t="s">
        <v>51</v>
      </c>
      <c r="D39" s="193">
        <v>4.37</v>
      </c>
      <c r="E39" s="194">
        <v>71917</v>
      </c>
      <c r="F39" s="123">
        <f t="shared" si="4"/>
        <v>16456.979405034326</v>
      </c>
    </row>
    <row r="40" spans="1:8" ht="14.45" customHeight="1" x14ac:dyDescent="0.2">
      <c r="A40" s="74" t="s">
        <v>165</v>
      </c>
      <c r="B40" s="192">
        <f t="shared" si="5"/>
        <v>10.220000000000001</v>
      </c>
      <c r="C40" s="190" t="s">
        <v>51</v>
      </c>
      <c r="D40" s="193">
        <v>10.220000000000001</v>
      </c>
      <c r="E40" s="194">
        <v>39608</v>
      </c>
      <c r="F40" s="123">
        <f t="shared" si="4"/>
        <v>3875.5381604696672</v>
      </c>
    </row>
    <row r="41" spans="1:8" ht="14.45" customHeight="1" x14ac:dyDescent="0.2">
      <c r="A41" s="74" t="s">
        <v>166</v>
      </c>
      <c r="B41" s="192">
        <f t="shared" si="5"/>
        <v>141.49</v>
      </c>
      <c r="C41" s="190" t="s">
        <v>51</v>
      </c>
      <c r="D41" s="193">
        <v>141.49</v>
      </c>
      <c r="E41" s="194">
        <v>156359</v>
      </c>
      <c r="F41" s="123">
        <f t="shared" si="4"/>
        <v>1105.0886988479751</v>
      </c>
    </row>
    <row r="42" spans="1:8" ht="14.45" customHeight="1" x14ac:dyDescent="0.2">
      <c r="A42" s="74" t="s">
        <v>168</v>
      </c>
      <c r="B42" s="192">
        <f t="shared" si="5"/>
        <v>129.47999999999999</v>
      </c>
      <c r="C42" s="190" t="s">
        <v>51</v>
      </c>
      <c r="D42" s="193">
        <v>129.47999999999999</v>
      </c>
      <c r="E42" s="194">
        <v>116918</v>
      </c>
      <c r="F42" s="123">
        <f t="shared" si="4"/>
        <v>902.98115539079402</v>
      </c>
    </row>
    <row r="43" spans="1:8" ht="14.45" customHeight="1" x14ac:dyDescent="0.2">
      <c r="A43" s="74" t="s">
        <v>167</v>
      </c>
      <c r="B43" s="192">
        <f t="shared" si="5"/>
        <v>25.55</v>
      </c>
      <c r="C43" s="190" t="s">
        <v>51</v>
      </c>
      <c r="D43" s="193">
        <v>25.55</v>
      </c>
      <c r="E43" s="194">
        <v>146436</v>
      </c>
      <c r="F43" s="123">
        <f t="shared" si="4"/>
        <v>5731.3502935420738</v>
      </c>
    </row>
    <row r="44" spans="1:8" ht="14.45" customHeight="1" x14ac:dyDescent="0.2">
      <c r="A44" s="74" t="s">
        <v>169</v>
      </c>
      <c r="B44" s="192">
        <f t="shared" si="5"/>
        <v>12.28</v>
      </c>
      <c r="C44" s="190" t="s">
        <v>51</v>
      </c>
      <c r="D44" s="193">
        <v>12.28</v>
      </c>
      <c r="E44" s="194">
        <v>177957</v>
      </c>
      <c r="F44" s="123">
        <f t="shared" si="4"/>
        <v>14491.612377850164</v>
      </c>
    </row>
    <row r="45" spans="1:8" ht="14.45" customHeight="1" x14ac:dyDescent="0.2">
      <c r="A45" s="74" t="s">
        <v>170</v>
      </c>
      <c r="B45" s="192">
        <f t="shared" si="5"/>
        <v>10.19</v>
      </c>
      <c r="C45" s="190" t="s">
        <v>51</v>
      </c>
      <c r="D45" s="193">
        <v>10.19</v>
      </c>
      <c r="E45" s="194">
        <v>112044</v>
      </c>
      <c r="F45" s="123">
        <f t="shared" si="4"/>
        <v>10995.485770363102</v>
      </c>
    </row>
    <row r="46" spans="1:8" ht="14.45" customHeight="1" x14ac:dyDescent="0.2">
      <c r="A46" s="74" t="s">
        <v>171</v>
      </c>
      <c r="B46" s="192">
        <f t="shared" si="5"/>
        <v>23.17</v>
      </c>
      <c r="C46" s="190" t="s">
        <v>51</v>
      </c>
      <c r="D46" s="193">
        <v>23.17</v>
      </c>
      <c r="E46" s="194">
        <v>122054</v>
      </c>
      <c r="F46" s="123">
        <f t="shared" si="4"/>
        <v>5267.7600345274059</v>
      </c>
    </row>
    <row r="47" spans="1:8" ht="14.45" customHeight="1" x14ac:dyDescent="0.2">
      <c r="A47" s="74" t="s">
        <v>172</v>
      </c>
      <c r="B47" s="192">
        <f t="shared" si="5"/>
        <v>37.14</v>
      </c>
      <c r="C47" s="190" t="s">
        <v>51</v>
      </c>
      <c r="D47" s="193">
        <v>37.14</v>
      </c>
      <c r="E47" s="194">
        <v>135323</v>
      </c>
      <c r="F47" s="123">
        <f t="shared" si="4"/>
        <v>3643.591814754981</v>
      </c>
    </row>
    <row r="48" spans="1:8" ht="14.45" customHeight="1" x14ac:dyDescent="0.2">
      <c r="A48" s="281" t="s">
        <v>456</v>
      </c>
      <c r="B48" s="192">
        <f t="shared" si="5"/>
        <v>134.80000000000001</v>
      </c>
      <c r="C48" s="190" t="s">
        <v>51</v>
      </c>
      <c r="D48" s="193">
        <v>134.80000000000001</v>
      </c>
      <c r="E48" s="194">
        <v>185238</v>
      </c>
      <c r="F48" s="123">
        <f t="shared" si="4"/>
        <v>1374.1691394658753</v>
      </c>
    </row>
    <row r="49" spans="1:6" ht="14.45" customHeight="1" x14ac:dyDescent="0.2">
      <c r="A49" s="74" t="s">
        <v>173</v>
      </c>
      <c r="B49" s="192">
        <f t="shared" si="5"/>
        <v>82.18</v>
      </c>
      <c r="C49" s="190" t="s">
        <v>51</v>
      </c>
      <c r="D49" s="193">
        <v>82.18</v>
      </c>
      <c r="E49" s="194">
        <v>189105</v>
      </c>
      <c r="F49" s="123">
        <f t="shared" si="4"/>
        <v>2301.1073253833047</v>
      </c>
    </row>
    <row r="50" spans="1:6" ht="14.45" customHeight="1" x14ac:dyDescent="0.2">
      <c r="A50" s="74" t="s">
        <v>174</v>
      </c>
      <c r="B50" s="192">
        <f t="shared" si="5"/>
        <v>65.900000000000006</v>
      </c>
      <c r="C50" s="190" t="s">
        <v>51</v>
      </c>
      <c r="D50" s="193">
        <v>65.900000000000006</v>
      </c>
      <c r="E50" s="194">
        <v>75026</v>
      </c>
      <c r="F50" s="123">
        <f t="shared" si="4"/>
        <v>1138.482549317147</v>
      </c>
    </row>
    <row r="51" spans="1:6" ht="5.0999999999999996" customHeight="1" x14ac:dyDescent="0.2">
      <c r="A51" s="70"/>
      <c r="B51" s="198"/>
      <c r="C51" s="198"/>
      <c r="D51" s="198"/>
      <c r="E51" s="72"/>
      <c r="F51" s="268"/>
    </row>
    <row r="52" spans="1:6" ht="5.0999999999999996" customHeight="1" x14ac:dyDescent="0.2">
      <c r="A52" s="207"/>
      <c r="B52" s="269"/>
      <c r="C52" s="269"/>
      <c r="D52" s="269"/>
      <c r="E52" s="209"/>
      <c r="F52" s="270"/>
    </row>
    <row r="53" spans="1:6" ht="5.0999999999999996" customHeight="1" x14ac:dyDescent="0.2">
      <c r="A53" s="70"/>
      <c r="B53" s="198"/>
      <c r="C53" s="198"/>
      <c r="D53" s="198"/>
      <c r="E53" s="72"/>
      <c r="F53" s="268"/>
    </row>
    <row r="54" spans="1:6" ht="15" customHeight="1" x14ac:dyDescent="0.2">
      <c r="A54" s="188" t="s">
        <v>460</v>
      </c>
      <c r="B54" s="71"/>
      <c r="C54" s="71"/>
      <c r="D54" s="71"/>
      <c r="E54" s="72"/>
      <c r="F54" s="73"/>
    </row>
    <row r="55" spans="1:6" ht="5.0999999999999996" customHeight="1" x14ac:dyDescent="0.2">
      <c r="A55" s="61"/>
      <c r="B55" s="59"/>
      <c r="C55" s="59"/>
      <c r="D55" s="59"/>
      <c r="E55" s="59"/>
      <c r="F55" s="60"/>
    </row>
    <row r="56" spans="1:6" ht="5.0999999999999996" customHeight="1" x14ac:dyDescent="0.2">
      <c r="A56" s="118"/>
      <c r="B56" s="111"/>
      <c r="C56" s="111"/>
      <c r="D56" s="111"/>
      <c r="E56" s="111"/>
      <c r="F56" s="112"/>
    </row>
    <row r="57" spans="1:6" ht="15" customHeight="1" x14ac:dyDescent="0.2">
      <c r="A57" s="119"/>
      <c r="B57" s="288"/>
      <c r="C57" s="288"/>
      <c r="D57" s="288"/>
      <c r="E57" s="288"/>
      <c r="F57" s="288"/>
    </row>
    <row r="58" spans="1:6" ht="15" customHeight="1" x14ac:dyDescent="0.2">
      <c r="A58" s="274"/>
      <c r="B58" s="295" t="s">
        <v>465</v>
      </c>
      <c r="C58" s="295"/>
      <c r="D58" s="295"/>
      <c r="E58" s="264" t="s">
        <v>79</v>
      </c>
      <c r="F58" s="264" t="s">
        <v>98</v>
      </c>
    </row>
    <row r="59" spans="1:6" ht="15" customHeight="1" x14ac:dyDescent="0.2">
      <c r="A59" s="179"/>
      <c r="B59" s="296"/>
      <c r="C59" s="296" t="s">
        <v>347</v>
      </c>
      <c r="D59" s="297" t="s">
        <v>140</v>
      </c>
      <c r="E59" s="264" t="s">
        <v>436</v>
      </c>
      <c r="F59" s="264" t="s">
        <v>459</v>
      </c>
    </row>
    <row r="60" spans="1:6" ht="15" customHeight="1" x14ac:dyDescent="0.2">
      <c r="A60" s="179" t="s">
        <v>100</v>
      </c>
      <c r="B60" s="264" t="s">
        <v>348</v>
      </c>
      <c r="C60" s="264" t="s">
        <v>349</v>
      </c>
      <c r="D60" s="267" t="s">
        <v>141</v>
      </c>
      <c r="E60" s="264" t="s">
        <v>284</v>
      </c>
      <c r="F60" s="264" t="s">
        <v>444</v>
      </c>
    </row>
    <row r="61" spans="1:6" ht="5.0999999999999996" customHeight="1" x14ac:dyDescent="0.2">
      <c r="A61" s="211"/>
      <c r="B61" s="176"/>
      <c r="C61" s="176"/>
      <c r="D61" s="211"/>
      <c r="E61" s="211"/>
      <c r="F61" s="211"/>
    </row>
    <row r="62" spans="1:6" s="168" customFormat="1" ht="5.0999999999999996" customHeight="1" x14ac:dyDescent="0.2">
      <c r="A62" s="258" t="s">
        <v>429</v>
      </c>
      <c r="B62" s="259"/>
      <c r="C62" s="259"/>
      <c r="D62" s="258"/>
      <c r="E62" s="258"/>
      <c r="F62" s="258"/>
    </row>
    <row r="63" spans="1:6" s="98" customFormat="1" ht="15" customHeight="1" x14ac:dyDescent="0.25">
      <c r="A63" s="179" t="s">
        <v>325</v>
      </c>
      <c r="B63" s="250">
        <f>SUM(B64:B74)</f>
        <v>3743.81</v>
      </c>
      <c r="C63" s="250">
        <f>SUM(C64:C74)</f>
        <v>43.1</v>
      </c>
      <c r="D63" s="250">
        <f>SUM(D64:D74)</f>
        <v>3700.71</v>
      </c>
      <c r="E63" s="251">
        <f>SUM(E64:E74)</f>
        <v>354468</v>
      </c>
      <c r="F63" s="249">
        <f>E63/B63</f>
        <v>94.681086914132933</v>
      </c>
    </row>
    <row r="64" spans="1:6" ht="15" customHeight="1" x14ac:dyDescent="0.2">
      <c r="A64" s="197" t="s">
        <v>147</v>
      </c>
      <c r="B64" s="192">
        <f>SUM(C64:D64)</f>
        <v>115.36</v>
      </c>
      <c r="C64" s="192" t="s">
        <v>51</v>
      </c>
      <c r="D64" s="193">
        <v>115.36</v>
      </c>
      <c r="E64" s="199">
        <v>26038</v>
      </c>
      <c r="F64" s="123">
        <f t="shared" ref="F64:F74" si="6">E64/B64</f>
        <v>225.7108183079057</v>
      </c>
    </row>
    <row r="65" spans="1:6" ht="15" customHeight="1" x14ac:dyDescent="0.2">
      <c r="A65" s="197" t="s">
        <v>148</v>
      </c>
      <c r="B65" s="192">
        <f t="shared" ref="B65:B74" si="7">SUM(C65:D65)</f>
        <v>593.72</v>
      </c>
      <c r="C65" s="192" t="s">
        <v>51</v>
      </c>
      <c r="D65" s="193">
        <v>593.72</v>
      </c>
      <c r="E65" s="199">
        <v>75654</v>
      </c>
      <c r="F65" s="123">
        <f t="shared" si="6"/>
        <v>127.42370140807114</v>
      </c>
    </row>
    <row r="66" spans="1:6" ht="15" customHeight="1" x14ac:dyDescent="0.2">
      <c r="A66" s="197" t="s">
        <v>149</v>
      </c>
      <c r="B66" s="192">
        <f t="shared" si="7"/>
        <v>275.92</v>
      </c>
      <c r="C66" s="192" t="s">
        <v>51</v>
      </c>
      <c r="D66" s="193">
        <v>275.92</v>
      </c>
      <c r="E66" s="199">
        <v>22588</v>
      </c>
      <c r="F66" s="123">
        <f t="shared" si="6"/>
        <v>81.864308495215994</v>
      </c>
    </row>
    <row r="67" spans="1:6" ht="15" customHeight="1" x14ac:dyDescent="0.2">
      <c r="A67" s="197" t="s">
        <v>150</v>
      </c>
      <c r="B67" s="192">
        <f t="shared" si="7"/>
        <v>380.33</v>
      </c>
      <c r="C67" s="192" t="s">
        <v>51</v>
      </c>
      <c r="D67" s="193">
        <v>380.33</v>
      </c>
      <c r="E67" s="199">
        <v>32712</v>
      </c>
      <c r="F67" s="123">
        <f t="shared" si="6"/>
        <v>86.00951805011438</v>
      </c>
    </row>
    <row r="68" spans="1:6" ht="15" customHeight="1" x14ac:dyDescent="0.2">
      <c r="A68" s="197" t="s">
        <v>151</v>
      </c>
      <c r="B68" s="192">
        <f t="shared" si="7"/>
        <v>465.6</v>
      </c>
      <c r="C68" s="192" t="s">
        <v>51</v>
      </c>
      <c r="D68" s="193">
        <v>465.6</v>
      </c>
      <c r="E68" s="199">
        <v>24419</v>
      </c>
      <c r="F68" s="123">
        <f t="shared" si="6"/>
        <v>52.446305841924399</v>
      </c>
    </row>
    <row r="69" spans="1:6" ht="15" customHeight="1" x14ac:dyDescent="0.2">
      <c r="A69" s="197" t="s">
        <v>152</v>
      </c>
      <c r="B69" s="192">
        <f t="shared" si="7"/>
        <v>524.84</v>
      </c>
      <c r="C69" s="192" t="s">
        <v>51</v>
      </c>
      <c r="D69" s="193">
        <v>524.84</v>
      </c>
      <c r="E69" s="199">
        <v>21736</v>
      </c>
      <c r="F69" s="123">
        <f t="shared" si="6"/>
        <v>41.414526331834459</v>
      </c>
    </row>
    <row r="70" spans="1:6" ht="15" customHeight="1" x14ac:dyDescent="0.2">
      <c r="A70" s="197" t="s">
        <v>153</v>
      </c>
      <c r="B70" s="192">
        <f t="shared" si="7"/>
        <v>229.51</v>
      </c>
      <c r="C70" s="192" t="s">
        <v>51</v>
      </c>
      <c r="D70" s="193">
        <v>229.51</v>
      </c>
      <c r="E70" s="199">
        <v>19230</v>
      </c>
      <c r="F70" s="123">
        <f t="shared" si="6"/>
        <v>83.787198814866457</v>
      </c>
    </row>
    <row r="71" spans="1:6" ht="15" customHeight="1" x14ac:dyDescent="0.2">
      <c r="A71" s="197" t="s">
        <v>154</v>
      </c>
      <c r="B71" s="192">
        <f t="shared" si="7"/>
        <v>434.89</v>
      </c>
      <c r="C71" s="192" t="s">
        <v>51</v>
      </c>
      <c r="D71" s="193">
        <v>434.89</v>
      </c>
      <c r="E71" s="199">
        <v>59551</v>
      </c>
      <c r="F71" s="123">
        <f t="shared" si="6"/>
        <v>136.93347743107452</v>
      </c>
    </row>
    <row r="72" spans="1:6" ht="15" customHeight="1" x14ac:dyDescent="0.2">
      <c r="A72" s="197" t="s">
        <v>155</v>
      </c>
      <c r="B72" s="192">
        <f t="shared" si="7"/>
        <v>231.8</v>
      </c>
      <c r="C72" s="192" t="s">
        <v>51</v>
      </c>
      <c r="D72" s="193">
        <v>231.8</v>
      </c>
      <c r="E72" s="199">
        <v>19141</v>
      </c>
      <c r="F72" s="123">
        <f t="shared" si="6"/>
        <v>82.575496117342539</v>
      </c>
    </row>
    <row r="73" spans="1:6" ht="15" customHeight="1" x14ac:dyDescent="0.2">
      <c r="A73" s="197" t="s">
        <v>156</v>
      </c>
      <c r="B73" s="192">
        <f t="shared" si="7"/>
        <v>251.75</v>
      </c>
      <c r="C73" s="200">
        <v>43.1</v>
      </c>
      <c r="D73" s="193">
        <v>208.65</v>
      </c>
      <c r="E73" s="199">
        <v>25314</v>
      </c>
      <c r="F73" s="123">
        <f t="shared" si="6"/>
        <v>100.55213505461768</v>
      </c>
    </row>
    <row r="74" spans="1:6" ht="15" customHeight="1" x14ac:dyDescent="0.2">
      <c r="A74" s="197" t="s">
        <v>157</v>
      </c>
      <c r="B74" s="192">
        <f t="shared" si="7"/>
        <v>240.09</v>
      </c>
      <c r="C74" s="192" t="s">
        <v>51</v>
      </c>
      <c r="D74" s="193">
        <v>240.09</v>
      </c>
      <c r="E74" s="199">
        <v>28085</v>
      </c>
      <c r="F74" s="123">
        <f t="shared" si="6"/>
        <v>116.97696697071932</v>
      </c>
    </row>
    <row r="75" spans="1:6" s="98" customFormat="1" ht="15" customHeight="1" x14ac:dyDescent="0.25">
      <c r="A75" s="179" t="s">
        <v>175</v>
      </c>
      <c r="B75" s="250">
        <f>SUM(B76:B88)</f>
        <v>11791.820000000002</v>
      </c>
      <c r="C75" s="250">
        <f>SUM(C76:C88)</f>
        <v>217.03999999999996</v>
      </c>
      <c r="D75" s="250">
        <f>SUM(D76:D88)</f>
        <v>11574.78</v>
      </c>
      <c r="E75" s="251">
        <f>SUM(E76:E88)</f>
        <v>663010</v>
      </c>
      <c r="F75" s="249">
        <f>E75/B75</f>
        <v>56.22626532630246</v>
      </c>
    </row>
    <row r="76" spans="1:6" ht="15" customHeight="1" x14ac:dyDescent="0.2">
      <c r="A76" s="74" t="s">
        <v>102</v>
      </c>
      <c r="B76" s="192">
        <f>SUM(C76:D76)</f>
        <v>370.86</v>
      </c>
      <c r="C76" s="192" t="s">
        <v>51</v>
      </c>
      <c r="D76" s="193">
        <v>370.86</v>
      </c>
      <c r="E76" s="199">
        <v>148588</v>
      </c>
      <c r="F76" s="123">
        <f t="shared" ref="F76:F88" si="8">E76/B76</f>
        <v>400.6579302162541</v>
      </c>
    </row>
    <row r="77" spans="1:6" ht="15" customHeight="1" x14ac:dyDescent="0.2">
      <c r="A77" s="74" t="s">
        <v>176</v>
      </c>
      <c r="B77" s="192">
        <f t="shared" ref="B77:B88" si="9">SUM(C77:D77)</f>
        <v>555.66</v>
      </c>
      <c r="C77" s="200">
        <v>26.86</v>
      </c>
      <c r="D77" s="193">
        <v>528.79999999999995</v>
      </c>
      <c r="E77" s="199">
        <v>144706</v>
      </c>
      <c r="F77" s="123">
        <f t="shared" si="8"/>
        <v>260.42184069394955</v>
      </c>
    </row>
    <row r="78" spans="1:6" ht="15" customHeight="1" x14ac:dyDescent="0.2">
      <c r="A78" s="74" t="s">
        <v>177</v>
      </c>
      <c r="B78" s="192">
        <f t="shared" si="9"/>
        <v>1012.26</v>
      </c>
      <c r="C78" s="200">
        <v>105.16</v>
      </c>
      <c r="D78" s="193">
        <v>907.1</v>
      </c>
      <c r="E78" s="199">
        <v>21073</v>
      </c>
      <c r="F78" s="123">
        <f t="shared" si="8"/>
        <v>20.817774089660759</v>
      </c>
    </row>
    <row r="79" spans="1:6" ht="15" customHeight="1" x14ac:dyDescent="0.2">
      <c r="A79" s="74" t="s">
        <v>178</v>
      </c>
      <c r="B79" s="192">
        <f t="shared" si="9"/>
        <v>607.88</v>
      </c>
      <c r="C79" s="192" t="s">
        <v>51</v>
      </c>
      <c r="D79" s="193">
        <v>607.88</v>
      </c>
      <c r="E79" s="199">
        <v>63454</v>
      </c>
      <c r="F79" s="123">
        <f t="shared" si="8"/>
        <v>104.3857340264526</v>
      </c>
    </row>
    <row r="80" spans="1:6" ht="15" customHeight="1" x14ac:dyDescent="0.2">
      <c r="A80" s="74" t="s">
        <v>179</v>
      </c>
      <c r="B80" s="192">
        <f t="shared" si="9"/>
        <v>278.38</v>
      </c>
      <c r="C80" s="192" t="s">
        <v>51</v>
      </c>
      <c r="D80" s="193">
        <v>278.38</v>
      </c>
      <c r="E80" s="199">
        <v>28291</v>
      </c>
      <c r="F80" s="123">
        <f t="shared" si="8"/>
        <v>101.62727207414326</v>
      </c>
    </row>
    <row r="81" spans="1:6" ht="15" customHeight="1" x14ac:dyDescent="0.2">
      <c r="A81" s="74" t="s">
        <v>180</v>
      </c>
      <c r="B81" s="192">
        <f t="shared" si="9"/>
        <v>503.76</v>
      </c>
      <c r="C81" s="192" t="s">
        <v>51</v>
      </c>
      <c r="D81" s="193">
        <v>503.76</v>
      </c>
      <c r="E81" s="199">
        <v>54507</v>
      </c>
      <c r="F81" s="123">
        <f t="shared" si="8"/>
        <v>108.20033349213912</v>
      </c>
    </row>
    <row r="82" spans="1:6" ht="15" customHeight="1" x14ac:dyDescent="0.2">
      <c r="A82" s="74" t="s">
        <v>181</v>
      </c>
      <c r="B82" s="192">
        <f t="shared" si="9"/>
        <v>387.02</v>
      </c>
      <c r="C82" s="192" t="s">
        <v>51</v>
      </c>
      <c r="D82" s="193">
        <v>387.02</v>
      </c>
      <c r="E82" s="199">
        <v>28215</v>
      </c>
      <c r="F82" s="123">
        <f t="shared" si="8"/>
        <v>72.903209136478736</v>
      </c>
    </row>
    <row r="83" spans="1:6" ht="15" customHeight="1" x14ac:dyDescent="0.2">
      <c r="A83" s="74" t="s">
        <v>182</v>
      </c>
      <c r="B83" s="192">
        <f t="shared" si="9"/>
        <v>441.69</v>
      </c>
      <c r="C83" s="192" t="s">
        <v>51</v>
      </c>
      <c r="D83" s="193">
        <v>441.69</v>
      </c>
      <c r="E83" s="199">
        <v>25624</v>
      </c>
      <c r="F83" s="123">
        <f t="shared" si="8"/>
        <v>58.013538907378475</v>
      </c>
    </row>
    <row r="84" spans="1:6" ht="15" customHeight="1" x14ac:dyDescent="0.2">
      <c r="A84" s="74" t="s">
        <v>183</v>
      </c>
      <c r="B84" s="192">
        <f t="shared" si="9"/>
        <v>873.49</v>
      </c>
      <c r="C84" s="192" t="s">
        <v>51</v>
      </c>
      <c r="D84" s="193">
        <v>873.49</v>
      </c>
      <c r="E84" s="199">
        <v>33610</v>
      </c>
      <c r="F84" s="123">
        <f t="shared" si="8"/>
        <v>38.477830312882801</v>
      </c>
    </row>
    <row r="85" spans="1:6" ht="15" customHeight="1" x14ac:dyDescent="0.2">
      <c r="A85" s="201" t="s">
        <v>184</v>
      </c>
      <c r="B85" s="192">
        <f t="shared" si="9"/>
        <v>4162.4000000000005</v>
      </c>
      <c r="C85" s="200">
        <v>85.02</v>
      </c>
      <c r="D85" s="193">
        <v>4077.38</v>
      </c>
      <c r="E85" s="199">
        <v>9834</v>
      </c>
      <c r="F85" s="123">
        <f t="shared" si="8"/>
        <v>2.3625792811839319</v>
      </c>
    </row>
    <row r="86" spans="1:6" ht="15" customHeight="1" x14ac:dyDescent="0.2">
      <c r="A86" s="74" t="s">
        <v>185</v>
      </c>
      <c r="B86" s="192">
        <f t="shared" si="9"/>
        <v>881.86</v>
      </c>
      <c r="C86" s="192" t="s">
        <v>51</v>
      </c>
      <c r="D86" s="193">
        <v>881.86</v>
      </c>
      <c r="E86" s="199">
        <v>56435</v>
      </c>
      <c r="F86" s="123">
        <f t="shared" si="8"/>
        <v>63.995418773955052</v>
      </c>
    </row>
    <row r="87" spans="1:6" ht="15" customHeight="1" x14ac:dyDescent="0.2">
      <c r="A87" s="74" t="s">
        <v>186</v>
      </c>
      <c r="B87" s="192">
        <f t="shared" si="9"/>
        <v>958.21</v>
      </c>
      <c r="C87" s="192" t="s">
        <v>51</v>
      </c>
      <c r="D87" s="193">
        <v>958.21</v>
      </c>
      <c r="E87" s="199">
        <v>26297</v>
      </c>
      <c r="F87" s="123">
        <f t="shared" si="8"/>
        <v>27.443879734087517</v>
      </c>
    </row>
    <row r="88" spans="1:6" ht="15" customHeight="1" x14ac:dyDescent="0.2">
      <c r="A88" s="74" t="s">
        <v>187</v>
      </c>
      <c r="B88" s="192">
        <f t="shared" si="9"/>
        <v>758.35</v>
      </c>
      <c r="C88" s="192" t="s">
        <v>51</v>
      </c>
      <c r="D88" s="193">
        <v>758.35</v>
      </c>
      <c r="E88" s="199">
        <v>22376</v>
      </c>
      <c r="F88" s="123">
        <f t="shared" si="8"/>
        <v>29.50616469967693</v>
      </c>
    </row>
    <row r="89" spans="1:6" s="98" customFormat="1" ht="15" customHeight="1" x14ac:dyDescent="0.25">
      <c r="A89" s="179" t="s">
        <v>188</v>
      </c>
      <c r="B89" s="250">
        <f>SUM(B90:B102)</f>
        <v>8411.81</v>
      </c>
      <c r="C89" s="250">
        <f>SUM(C90:C102)</f>
        <v>492.43</v>
      </c>
      <c r="D89" s="250">
        <f>SUM(D90:D102)</f>
        <v>7919.3799999999992</v>
      </c>
      <c r="E89" s="251">
        <f>SUM(E90:E102)</f>
        <v>714974</v>
      </c>
      <c r="F89" s="249">
        <f>E89/B89</f>
        <v>84.996451417709153</v>
      </c>
    </row>
    <row r="90" spans="1:6" ht="15" customHeight="1" x14ac:dyDescent="0.2">
      <c r="A90" s="74" t="s">
        <v>189</v>
      </c>
      <c r="B90" s="192">
        <f>SUM(C90:D90)</f>
        <v>837.3</v>
      </c>
      <c r="C90" s="192" t="s">
        <v>51</v>
      </c>
      <c r="D90" s="193">
        <v>837.3</v>
      </c>
      <c r="E90" s="246">
        <v>23857</v>
      </c>
      <c r="F90" s="123">
        <f t="shared" ref="F90:F102" si="10">E90/B90</f>
        <v>28.49277439388511</v>
      </c>
    </row>
    <row r="91" spans="1:6" ht="15" customHeight="1" x14ac:dyDescent="0.2">
      <c r="A91" s="74" t="s">
        <v>190</v>
      </c>
      <c r="B91" s="192">
        <f t="shared" ref="B91:B102" si="11">SUM(C91:D91)</f>
        <v>332.82</v>
      </c>
      <c r="C91" s="192" t="s">
        <v>51</v>
      </c>
      <c r="D91" s="193">
        <v>332.82</v>
      </c>
      <c r="E91" s="246">
        <v>19433</v>
      </c>
      <c r="F91" s="123">
        <f t="shared" si="10"/>
        <v>58.388918935160149</v>
      </c>
    </row>
    <row r="92" spans="1:6" ht="15" customHeight="1" x14ac:dyDescent="0.2">
      <c r="A92" s="74" t="s">
        <v>191</v>
      </c>
      <c r="B92" s="192">
        <f t="shared" si="11"/>
        <v>961.90000000000009</v>
      </c>
      <c r="C92" s="200">
        <v>279.69</v>
      </c>
      <c r="D92" s="193">
        <v>682.21</v>
      </c>
      <c r="E92" s="246">
        <v>46379</v>
      </c>
      <c r="F92" s="123">
        <f t="shared" si="10"/>
        <v>48.216030772429562</v>
      </c>
    </row>
    <row r="93" spans="1:6" ht="15" customHeight="1" x14ac:dyDescent="0.2">
      <c r="A93" s="74" t="s">
        <v>192</v>
      </c>
      <c r="B93" s="192">
        <f t="shared" si="11"/>
        <v>591.54999999999995</v>
      </c>
      <c r="C93" s="192" t="s">
        <v>51</v>
      </c>
      <c r="D93" s="193">
        <v>591.54999999999995</v>
      </c>
      <c r="E93" s="246">
        <v>30012</v>
      </c>
      <c r="F93" s="123">
        <f t="shared" si="10"/>
        <v>50.734511030344017</v>
      </c>
    </row>
    <row r="94" spans="1:6" ht="15" customHeight="1" x14ac:dyDescent="0.2">
      <c r="A94" s="74" t="s">
        <v>193</v>
      </c>
      <c r="B94" s="192">
        <f t="shared" si="11"/>
        <v>585.71</v>
      </c>
      <c r="C94" s="192" t="s">
        <v>51</v>
      </c>
      <c r="D94" s="193">
        <v>585.71</v>
      </c>
      <c r="E94" s="246">
        <v>54932</v>
      </c>
      <c r="F94" s="123">
        <f t="shared" si="10"/>
        <v>93.787027709958849</v>
      </c>
    </row>
    <row r="95" spans="1:6" ht="15" customHeight="1" x14ac:dyDescent="0.2">
      <c r="A95" s="74" t="s">
        <v>194</v>
      </c>
      <c r="B95" s="192">
        <f t="shared" si="11"/>
        <v>385.76</v>
      </c>
      <c r="C95" s="200">
        <v>212.74</v>
      </c>
      <c r="D95" s="193">
        <v>173.02</v>
      </c>
      <c r="E95" s="246">
        <v>37541</v>
      </c>
      <c r="F95" s="123">
        <f t="shared" si="10"/>
        <v>97.316984653670673</v>
      </c>
    </row>
    <row r="96" spans="1:6" ht="15" customHeight="1" x14ac:dyDescent="0.2">
      <c r="A96" s="74" t="s">
        <v>195</v>
      </c>
      <c r="B96" s="192">
        <f t="shared" si="11"/>
        <v>589.98</v>
      </c>
      <c r="C96" s="192" t="s">
        <v>51</v>
      </c>
      <c r="D96" s="193">
        <v>589.98</v>
      </c>
      <c r="E96" s="246">
        <v>40055</v>
      </c>
      <c r="F96" s="123">
        <f t="shared" si="10"/>
        <v>67.892131936675824</v>
      </c>
    </row>
    <row r="97" spans="1:6" ht="15" customHeight="1" x14ac:dyDescent="0.2">
      <c r="A97" s="74" t="s">
        <v>196</v>
      </c>
      <c r="B97" s="192">
        <f t="shared" si="11"/>
        <v>656.47</v>
      </c>
      <c r="C97" s="192" t="s">
        <v>51</v>
      </c>
      <c r="D97" s="193">
        <v>656.47</v>
      </c>
      <c r="E97" s="246">
        <v>60989</v>
      </c>
      <c r="F97" s="123">
        <f t="shared" si="10"/>
        <v>92.904473928740074</v>
      </c>
    </row>
    <row r="98" spans="1:6" ht="15" customHeight="1" x14ac:dyDescent="0.2">
      <c r="A98" s="74" t="s">
        <v>197</v>
      </c>
      <c r="B98" s="192">
        <f t="shared" si="11"/>
        <v>668.82</v>
      </c>
      <c r="C98" s="192" t="s">
        <v>51</v>
      </c>
      <c r="D98" s="193">
        <v>668.82</v>
      </c>
      <c r="E98" s="246">
        <v>226345</v>
      </c>
      <c r="F98" s="123">
        <f t="shared" si="10"/>
        <v>338.42438922281031</v>
      </c>
    </row>
    <row r="99" spans="1:6" ht="15" customHeight="1" x14ac:dyDescent="0.2">
      <c r="A99" s="74" t="s">
        <v>326</v>
      </c>
      <c r="B99" s="192">
        <f t="shared" si="11"/>
        <v>415.9</v>
      </c>
      <c r="C99" s="192" t="s">
        <v>51</v>
      </c>
      <c r="D99" s="193">
        <v>415.9</v>
      </c>
      <c r="E99" s="246">
        <v>24802</v>
      </c>
      <c r="F99" s="123">
        <f t="shared" si="10"/>
        <v>59.634527530656413</v>
      </c>
    </row>
    <row r="100" spans="1:6" ht="15" customHeight="1" x14ac:dyDescent="0.2">
      <c r="A100" s="74" t="s">
        <v>198</v>
      </c>
      <c r="B100" s="192">
        <f t="shared" si="11"/>
        <v>878.07</v>
      </c>
      <c r="C100" s="192" t="s">
        <v>51</v>
      </c>
      <c r="D100" s="193">
        <v>878.07</v>
      </c>
      <c r="E100" s="246">
        <v>43888</v>
      </c>
      <c r="F100" s="123">
        <f t="shared" si="10"/>
        <v>49.982347648820706</v>
      </c>
    </row>
    <row r="101" spans="1:6" ht="15" customHeight="1" x14ac:dyDescent="0.2">
      <c r="A101" s="74" t="s">
        <v>199</v>
      </c>
      <c r="B101" s="192">
        <f t="shared" si="11"/>
        <v>521.83000000000004</v>
      </c>
      <c r="C101" s="192" t="s">
        <v>51</v>
      </c>
      <c r="D101" s="193">
        <v>521.83000000000004</v>
      </c>
      <c r="E101" s="246">
        <v>47765</v>
      </c>
      <c r="F101" s="123">
        <f t="shared" si="10"/>
        <v>91.533641224153456</v>
      </c>
    </row>
    <row r="102" spans="1:6" ht="15" customHeight="1" x14ac:dyDescent="0.2">
      <c r="A102" s="74" t="s">
        <v>200</v>
      </c>
      <c r="B102" s="192">
        <f t="shared" si="11"/>
        <v>985.7</v>
      </c>
      <c r="C102" s="192" t="s">
        <v>51</v>
      </c>
      <c r="D102" s="193">
        <v>985.7</v>
      </c>
      <c r="E102" s="246">
        <v>58976</v>
      </c>
      <c r="F102" s="123">
        <f t="shared" si="10"/>
        <v>59.831591762199452</v>
      </c>
    </row>
    <row r="103" spans="1:6" ht="5.0999999999999996" customHeight="1" x14ac:dyDescent="0.2">
      <c r="A103" s="212"/>
      <c r="B103" s="208"/>
      <c r="C103" s="208"/>
      <c r="D103" s="208"/>
      <c r="E103" s="209"/>
      <c r="F103" s="210"/>
    </row>
    <row r="104" spans="1:6" ht="5.0999999999999996" customHeight="1" x14ac:dyDescent="0.2">
      <c r="A104" s="61"/>
      <c r="B104" s="71"/>
      <c r="C104" s="71"/>
      <c r="D104" s="71"/>
      <c r="E104" s="72"/>
      <c r="F104" s="73"/>
    </row>
    <row r="105" spans="1:6" ht="15" customHeight="1" x14ac:dyDescent="0.2">
      <c r="A105" s="188" t="s">
        <v>460</v>
      </c>
      <c r="B105" s="71"/>
      <c r="C105" s="71"/>
      <c r="D105" s="71"/>
      <c r="E105" s="72"/>
      <c r="F105" s="73"/>
    </row>
    <row r="106" spans="1:6" ht="5.0999999999999996" customHeight="1" x14ac:dyDescent="0.2">
      <c r="A106" s="61"/>
      <c r="B106" s="59"/>
      <c r="C106" s="59"/>
      <c r="D106" s="59"/>
      <c r="E106" s="59"/>
      <c r="F106" s="60"/>
    </row>
    <row r="107" spans="1:6" ht="5.0999999999999996" customHeight="1" x14ac:dyDescent="0.2">
      <c r="A107" s="118"/>
      <c r="B107" s="111"/>
      <c r="C107" s="111"/>
      <c r="D107" s="111"/>
      <c r="E107" s="111"/>
      <c r="F107" s="112"/>
    </row>
    <row r="108" spans="1:6" ht="15" customHeight="1" x14ac:dyDescent="0.2">
      <c r="A108" s="119"/>
      <c r="B108" s="288"/>
      <c r="C108" s="288"/>
      <c r="D108" s="288"/>
      <c r="E108" s="288"/>
      <c r="F108" s="288"/>
    </row>
    <row r="109" spans="1:6" ht="15" customHeight="1" x14ac:dyDescent="0.2">
      <c r="A109" s="274"/>
      <c r="B109" s="295" t="s">
        <v>465</v>
      </c>
      <c r="C109" s="295"/>
      <c r="D109" s="295"/>
      <c r="E109" s="264" t="s">
        <v>79</v>
      </c>
      <c r="F109" s="264" t="s">
        <v>98</v>
      </c>
    </row>
    <row r="110" spans="1:6" ht="15" customHeight="1" x14ac:dyDescent="0.2">
      <c r="A110" s="179"/>
      <c r="B110" s="296"/>
      <c r="C110" s="296" t="s">
        <v>347</v>
      </c>
      <c r="D110" s="297" t="s">
        <v>140</v>
      </c>
      <c r="E110" s="264" t="s">
        <v>436</v>
      </c>
      <c r="F110" s="264" t="s">
        <v>459</v>
      </c>
    </row>
    <row r="111" spans="1:6" ht="15" customHeight="1" x14ac:dyDescent="0.2">
      <c r="A111" s="179" t="s">
        <v>100</v>
      </c>
      <c r="B111" s="264" t="s">
        <v>348</v>
      </c>
      <c r="C111" s="264" t="s">
        <v>349</v>
      </c>
      <c r="D111" s="267" t="s">
        <v>141</v>
      </c>
      <c r="E111" s="264" t="s">
        <v>284</v>
      </c>
      <c r="F111" s="264" t="s">
        <v>444</v>
      </c>
    </row>
    <row r="112" spans="1:6" ht="5.0999999999999996" customHeight="1" x14ac:dyDescent="0.2">
      <c r="A112" s="58"/>
      <c r="B112" s="56"/>
      <c r="C112" s="56"/>
      <c r="D112" s="56"/>
      <c r="E112" s="56"/>
      <c r="F112" s="69"/>
    </row>
    <row r="113" spans="1:6" s="98" customFormat="1" ht="13.9" customHeight="1" x14ac:dyDescent="0.25">
      <c r="A113" s="179" t="s">
        <v>201</v>
      </c>
      <c r="B113" s="250">
        <f>SUM(B114:B121)</f>
        <v>4188.6100000000006</v>
      </c>
      <c r="C113" s="250">
        <f>SUM(C114:C121)</f>
        <v>0.7</v>
      </c>
      <c r="D113" s="250">
        <f>SUM(D114:D121)</f>
        <v>4187.91</v>
      </c>
      <c r="E113" s="251">
        <f>SUM(E114:E121)</f>
        <v>372573</v>
      </c>
      <c r="F113" s="249">
        <f>E113/B113</f>
        <v>88.949078572605217</v>
      </c>
    </row>
    <row r="114" spans="1:6" ht="13.9" customHeight="1" x14ac:dyDescent="0.2">
      <c r="A114" s="74" t="s">
        <v>394</v>
      </c>
      <c r="B114" s="192">
        <f>SUM(C114:D114)</f>
        <v>655.57</v>
      </c>
      <c r="C114" s="192" t="s">
        <v>51</v>
      </c>
      <c r="D114" s="193">
        <v>655.57</v>
      </c>
      <c r="E114" s="202">
        <v>29033</v>
      </c>
      <c r="F114" s="123">
        <f t="shared" ref="F114:F121" si="12">E114/B114</f>
        <v>44.286651311072802</v>
      </c>
    </row>
    <row r="115" spans="1:6" ht="13.9" customHeight="1" x14ac:dyDescent="0.2">
      <c r="A115" s="74" t="s">
        <v>393</v>
      </c>
      <c r="B115" s="192">
        <f t="shared" ref="B115:B121" si="13">SUM(C115:D115)</f>
        <v>572.71</v>
      </c>
      <c r="C115" s="192" t="s">
        <v>51</v>
      </c>
      <c r="D115" s="193">
        <v>572.71</v>
      </c>
      <c r="E115" s="202">
        <v>30997</v>
      </c>
      <c r="F115" s="123">
        <f t="shared" si="12"/>
        <v>54.123378324108181</v>
      </c>
    </row>
    <row r="116" spans="1:6" ht="13.9" customHeight="1" x14ac:dyDescent="0.2">
      <c r="A116" s="74" t="s">
        <v>392</v>
      </c>
      <c r="B116" s="192">
        <f t="shared" si="13"/>
        <v>310.36</v>
      </c>
      <c r="C116" s="192" t="s">
        <v>51</v>
      </c>
      <c r="D116" s="193">
        <v>310.36</v>
      </c>
      <c r="E116" s="202">
        <v>30014</v>
      </c>
      <c r="F116" s="123">
        <f t="shared" si="12"/>
        <v>96.707049877561531</v>
      </c>
    </row>
    <row r="117" spans="1:6" ht="13.9" customHeight="1" x14ac:dyDescent="0.2">
      <c r="A117" s="74" t="s">
        <v>391</v>
      </c>
      <c r="B117" s="192">
        <f t="shared" si="13"/>
        <v>432.65</v>
      </c>
      <c r="C117" s="192" t="s">
        <v>51</v>
      </c>
      <c r="D117" s="193">
        <v>432.65</v>
      </c>
      <c r="E117" s="202">
        <v>20192</v>
      </c>
      <c r="F117" s="123">
        <f t="shared" si="12"/>
        <v>46.670518895180862</v>
      </c>
    </row>
    <row r="118" spans="1:6" ht="13.9" customHeight="1" x14ac:dyDescent="0.2">
      <c r="A118" s="74" t="s">
        <v>390</v>
      </c>
      <c r="B118" s="192">
        <f t="shared" si="13"/>
        <v>193.35</v>
      </c>
      <c r="C118" s="192" t="s">
        <v>51</v>
      </c>
      <c r="D118" s="193">
        <v>193.35</v>
      </c>
      <c r="E118" s="202">
        <v>27316</v>
      </c>
      <c r="F118" s="123">
        <f t="shared" si="12"/>
        <v>141.27747607964832</v>
      </c>
    </row>
    <row r="119" spans="1:6" ht="13.9" customHeight="1" x14ac:dyDescent="0.2">
      <c r="A119" s="74" t="s">
        <v>389</v>
      </c>
      <c r="B119" s="192">
        <f t="shared" si="13"/>
        <v>1089.25</v>
      </c>
      <c r="C119" s="192" t="s">
        <v>51</v>
      </c>
      <c r="D119" s="193">
        <v>1089.25</v>
      </c>
      <c r="E119" s="202">
        <v>44346</v>
      </c>
      <c r="F119" s="123">
        <f t="shared" si="12"/>
        <v>40.712416800550841</v>
      </c>
    </row>
    <row r="120" spans="1:6" ht="13.9" customHeight="1" x14ac:dyDescent="0.2">
      <c r="A120" s="74" t="s">
        <v>388</v>
      </c>
      <c r="B120" s="192">
        <f t="shared" si="13"/>
        <v>355.63</v>
      </c>
      <c r="C120" s="200">
        <v>0.7</v>
      </c>
      <c r="D120" s="193">
        <v>354.93</v>
      </c>
      <c r="E120" s="202">
        <v>161576</v>
      </c>
      <c r="F120" s="123">
        <f t="shared" si="12"/>
        <v>454.33737311250457</v>
      </c>
    </row>
    <row r="121" spans="1:6" ht="13.9" customHeight="1" x14ac:dyDescent="0.2">
      <c r="A121" s="74" t="s">
        <v>387</v>
      </c>
      <c r="B121" s="192">
        <f t="shared" si="13"/>
        <v>579.09</v>
      </c>
      <c r="C121" s="192" t="s">
        <v>51</v>
      </c>
      <c r="D121" s="193">
        <v>579.09</v>
      </c>
      <c r="E121" s="202">
        <v>29099</v>
      </c>
      <c r="F121" s="123">
        <f t="shared" si="12"/>
        <v>50.249529434112141</v>
      </c>
    </row>
    <row r="122" spans="1:6" s="98" customFormat="1" ht="13.9" customHeight="1" x14ac:dyDescent="0.25">
      <c r="A122" s="179" t="s">
        <v>202</v>
      </c>
      <c r="B122" s="250">
        <f>SUM(B123:B130)</f>
        <v>6777.2800000000007</v>
      </c>
      <c r="C122" s="250">
        <f>SUM(C123:C130)</f>
        <v>12.16</v>
      </c>
      <c r="D122" s="250">
        <f>SUM(D123:D130)</f>
        <v>6765.1200000000008</v>
      </c>
      <c r="E122" s="251">
        <f>SUM(E123:E130)</f>
        <v>432414</v>
      </c>
      <c r="F122" s="249">
        <f>E122/B122</f>
        <v>63.803472779640202</v>
      </c>
    </row>
    <row r="123" spans="1:6" ht="13.9" customHeight="1" x14ac:dyDescent="0.2">
      <c r="A123" s="74" t="s">
        <v>203</v>
      </c>
      <c r="B123" s="192">
        <f>SUM(C123:D123)</f>
        <v>1055.57</v>
      </c>
      <c r="C123" s="200">
        <v>10.96</v>
      </c>
      <c r="D123" s="193">
        <v>1044.6099999999999</v>
      </c>
      <c r="E123" s="202">
        <v>51280</v>
      </c>
      <c r="F123" s="123">
        <f t="shared" ref="F123:F130" si="14">E123/B123</f>
        <v>48.580387847324197</v>
      </c>
    </row>
    <row r="124" spans="1:6" ht="13.9" customHeight="1" x14ac:dyDescent="0.2">
      <c r="A124" s="74" t="s">
        <v>380</v>
      </c>
      <c r="B124" s="192">
        <f t="shared" ref="B124:B130" si="15">SUM(C124:D124)</f>
        <v>763.7</v>
      </c>
      <c r="C124" s="192" t="s">
        <v>51</v>
      </c>
      <c r="D124" s="193">
        <v>763.7</v>
      </c>
      <c r="E124" s="202">
        <v>39585</v>
      </c>
      <c r="F124" s="123">
        <f t="shared" si="14"/>
        <v>51.833180568285975</v>
      </c>
    </row>
    <row r="125" spans="1:6" ht="13.9" customHeight="1" x14ac:dyDescent="0.2">
      <c r="A125" s="74" t="s">
        <v>381</v>
      </c>
      <c r="B125" s="192">
        <f t="shared" si="15"/>
        <v>502.15</v>
      </c>
      <c r="C125" s="192" t="s">
        <v>51</v>
      </c>
      <c r="D125" s="193">
        <v>502.15</v>
      </c>
      <c r="E125" s="202">
        <v>30658</v>
      </c>
      <c r="F125" s="123">
        <f t="shared" si="14"/>
        <v>61.053470078661761</v>
      </c>
    </row>
    <row r="126" spans="1:6" ht="13.9" customHeight="1" x14ac:dyDescent="0.2">
      <c r="A126" s="74" t="s">
        <v>382</v>
      </c>
      <c r="B126" s="192">
        <f t="shared" si="15"/>
        <v>596.76</v>
      </c>
      <c r="C126" s="192" t="s">
        <v>51</v>
      </c>
      <c r="D126" s="193">
        <v>596.76</v>
      </c>
      <c r="E126" s="202">
        <v>59079</v>
      </c>
      <c r="F126" s="123">
        <f t="shared" si="14"/>
        <v>98.99959782827267</v>
      </c>
    </row>
    <row r="127" spans="1:6" ht="13.9" customHeight="1" x14ac:dyDescent="0.2">
      <c r="A127" s="74" t="s">
        <v>383</v>
      </c>
      <c r="B127" s="192">
        <f t="shared" si="15"/>
        <v>474.31</v>
      </c>
      <c r="C127" s="192" t="s">
        <v>51</v>
      </c>
      <c r="D127" s="193">
        <v>474.31</v>
      </c>
      <c r="E127" s="202">
        <v>29848</v>
      </c>
      <c r="F127" s="123">
        <f t="shared" si="14"/>
        <v>62.92930783664692</v>
      </c>
    </row>
    <row r="128" spans="1:6" ht="13.9" customHeight="1" x14ac:dyDescent="0.2">
      <c r="A128" s="74" t="s">
        <v>386</v>
      </c>
      <c r="B128" s="192">
        <f t="shared" si="15"/>
        <v>1167.57</v>
      </c>
      <c r="C128" s="200">
        <v>0.83</v>
      </c>
      <c r="D128" s="193">
        <v>1166.74</v>
      </c>
      <c r="E128" s="202">
        <v>73003</v>
      </c>
      <c r="F128" s="123">
        <f t="shared" si="14"/>
        <v>62.525587330952327</v>
      </c>
    </row>
    <row r="129" spans="1:6" ht="13.9" customHeight="1" x14ac:dyDescent="0.2">
      <c r="A129" s="74" t="s">
        <v>384</v>
      </c>
      <c r="B129" s="192">
        <f t="shared" si="15"/>
        <v>1142.1999999999998</v>
      </c>
      <c r="C129" s="200">
        <v>0.37</v>
      </c>
      <c r="D129" s="193">
        <v>1141.83</v>
      </c>
      <c r="E129" s="202">
        <v>132666</v>
      </c>
      <c r="F129" s="123">
        <f t="shared" si="14"/>
        <v>116.14953598319035</v>
      </c>
    </row>
    <row r="130" spans="1:6" ht="13.9" customHeight="1" x14ac:dyDescent="0.2">
      <c r="A130" s="74" t="s">
        <v>385</v>
      </c>
      <c r="B130" s="192">
        <f t="shared" si="15"/>
        <v>1075.02</v>
      </c>
      <c r="C130" s="192" t="s">
        <v>51</v>
      </c>
      <c r="D130" s="193">
        <v>1075.02</v>
      </c>
      <c r="E130" s="202">
        <v>16295</v>
      </c>
      <c r="F130" s="123">
        <f t="shared" si="14"/>
        <v>15.157857528232034</v>
      </c>
    </row>
    <row r="131" spans="1:6" s="98" customFormat="1" ht="13.9" customHeight="1" x14ac:dyDescent="0.25">
      <c r="A131" s="179" t="s">
        <v>204</v>
      </c>
      <c r="B131" s="250">
        <f>SUM(B132:B141)</f>
        <v>6971.6399999999994</v>
      </c>
      <c r="C131" s="250">
        <f>SUM(C132:C141)</f>
        <v>776.74</v>
      </c>
      <c r="D131" s="250">
        <f>SUM(D132:D141)</f>
        <v>6194.9</v>
      </c>
      <c r="E131" s="251">
        <f>SUM(E132:E141)</f>
        <v>402975</v>
      </c>
      <c r="F131" s="249">
        <f>E131/B131</f>
        <v>57.802037970979576</v>
      </c>
    </row>
    <row r="132" spans="1:6" ht="13.9" customHeight="1" x14ac:dyDescent="0.2">
      <c r="A132" s="74" t="s">
        <v>205</v>
      </c>
      <c r="B132" s="192">
        <f>SUM(C132:D132)</f>
        <v>766.96</v>
      </c>
      <c r="C132" s="192" t="s">
        <v>51</v>
      </c>
      <c r="D132" s="193">
        <v>766.96</v>
      </c>
      <c r="E132" s="202">
        <v>35167</v>
      </c>
      <c r="F132" s="123">
        <f t="shared" ref="F132:F141" si="16">E132/B132</f>
        <v>45.85245645144466</v>
      </c>
    </row>
    <row r="133" spans="1:6" ht="13.9" customHeight="1" x14ac:dyDescent="0.2">
      <c r="A133" s="74" t="s">
        <v>356</v>
      </c>
      <c r="B133" s="192">
        <f t="shared" ref="B133:B141" si="17">SUM(C133:D133)</f>
        <v>1246.49</v>
      </c>
      <c r="C133" s="200">
        <v>654.32000000000005</v>
      </c>
      <c r="D133" s="193">
        <v>592.16999999999996</v>
      </c>
      <c r="E133" s="202">
        <v>64569</v>
      </c>
      <c r="F133" s="123">
        <f t="shared" si="16"/>
        <v>51.800656242729588</v>
      </c>
    </row>
    <row r="134" spans="1:6" ht="13.9" customHeight="1" x14ac:dyDescent="0.2">
      <c r="A134" s="74" t="s">
        <v>206</v>
      </c>
      <c r="B134" s="192">
        <f t="shared" si="17"/>
        <v>891.95</v>
      </c>
      <c r="C134" s="192" t="s">
        <v>51</v>
      </c>
      <c r="D134" s="193">
        <v>891.95</v>
      </c>
      <c r="E134" s="202">
        <v>14628</v>
      </c>
      <c r="F134" s="123">
        <f t="shared" si="16"/>
        <v>16.400022422781547</v>
      </c>
    </row>
    <row r="135" spans="1:6" ht="13.9" customHeight="1" x14ac:dyDescent="0.2">
      <c r="A135" s="74" t="s">
        <v>207</v>
      </c>
      <c r="B135" s="192">
        <f t="shared" si="17"/>
        <v>651.54</v>
      </c>
      <c r="C135" s="192" t="s">
        <v>51</v>
      </c>
      <c r="D135" s="193">
        <v>651.54</v>
      </c>
      <c r="E135" s="202">
        <v>21630</v>
      </c>
      <c r="F135" s="123">
        <f t="shared" si="16"/>
        <v>33.198268717193116</v>
      </c>
    </row>
    <row r="136" spans="1:6" ht="13.9" customHeight="1" x14ac:dyDescent="0.2">
      <c r="A136" s="203" t="s">
        <v>357</v>
      </c>
      <c r="B136" s="192">
        <f t="shared" si="17"/>
        <v>567.08000000000004</v>
      </c>
      <c r="C136" s="192" t="s">
        <v>51</v>
      </c>
      <c r="D136" s="193">
        <v>567.08000000000004</v>
      </c>
      <c r="E136" s="202">
        <v>29033</v>
      </c>
      <c r="F136" s="123">
        <f t="shared" si="16"/>
        <v>51.197361924243488</v>
      </c>
    </row>
    <row r="137" spans="1:6" ht="13.9" customHeight="1" x14ac:dyDescent="0.2">
      <c r="A137" s="74" t="s">
        <v>208</v>
      </c>
      <c r="B137" s="192">
        <f t="shared" si="17"/>
        <v>290.69</v>
      </c>
      <c r="C137" s="192" t="s">
        <v>51</v>
      </c>
      <c r="D137" s="193">
        <v>290.69</v>
      </c>
      <c r="E137" s="202">
        <v>17332</v>
      </c>
      <c r="F137" s="123">
        <f t="shared" si="16"/>
        <v>59.623654064467303</v>
      </c>
    </row>
    <row r="138" spans="1:6" ht="13.9" customHeight="1" x14ac:dyDescent="0.2">
      <c r="A138" s="74" t="s">
        <v>209</v>
      </c>
      <c r="B138" s="192">
        <f t="shared" si="17"/>
        <v>497.63</v>
      </c>
      <c r="C138" s="192" t="s">
        <v>51</v>
      </c>
      <c r="D138" s="193">
        <v>497.63</v>
      </c>
      <c r="E138" s="202">
        <v>23378</v>
      </c>
      <c r="F138" s="123">
        <f t="shared" si="16"/>
        <v>46.978678938166908</v>
      </c>
    </row>
    <row r="139" spans="1:6" ht="13.9" customHeight="1" x14ac:dyDescent="0.2">
      <c r="A139" s="74" t="s">
        <v>286</v>
      </c>
      <c r="B139" s="192">
        <f t="shared" si="17"/>
        <v>450.04</v>
      </c>
      <c r="C139" s="192" t="s">
        <v>51</v>
      </c>
      <c r="D139" s="193">
        <v>450.04</v>
      </c>
      <c r="E139" s="202">
        <v>142335</v>
      </c>
      <c r="F139" s="123">
        <f t="shared" si="16"/>
        <v>316.27188694338281</v>
      </c>
    </row>
    <row r="140" spans="1:6" ht="13.9" customHeight="1" x14ac:dyDescent="0.2">
      <c r="A140" s="74" t="s">
        <v>210</v>
      </c>
      <c r="B140" s="192">
        <f t="shared" si="17"/>
        <v>821.02</v>
      </c>
      <c r="C140" s="200">
        <v>122.42</v>
      </c>
      <c r="D140" s="193">
        <v>698.6</v>
      </c>
      <c r="E140" s="202">
        <v>24282</v>
      </c>
      <c r="F140" s="123">
        <f t="shared" si="16"/>
        <v>29.575406202041364</v>
      </c>
    </row>
    <row r="141" spans="1:6" ht="13.9" customHeight="1" x14ac:dyDescent="0.2">
      <c r="A141" s="74" t="s">
        <v>211</v>
      </c>
      <c r="B141" s="192">
        <f t="shared" si="17"/>
        <v>788.24</v>
      </c>
      <c r="C141" s="192" t="s">
        <v>51</v>
      </c>
      <c r="D141" s="193">
        <v>788.24</v>
      </c>
      <c r="E141" s="202">
        <v>30621</v>
      </c>
      <c r="F141" s="123">
        <f t="shared" si="16"/>
        <v>38.847305389221553</v>
      </c>
    </row>
    <row r="142" spans="1:6" s="98" customFormat="1" ht="13.9" customHeight="1" x14ac:dyDescent="0.25">
      <c r="A142" s="179" t="s">
        <v>212</v>
      </c>
      <c r="B142" s="250">
        <f>SUM(B143:B155)</f>
        <v>15386.16</v>
      </c>
      <c r="C142" s="250">
        <f>SUM(C143:C155)</f>
        <v>1233.96</v>
      </c>
      <c r="D142" s="250">
        <f>SUM(D143:D155)</f>
        <v>14152.2</v>
      </c>
      <c r="E142" s="251">
        <f>SUM(E143:E155)</f>
        <v>705755</v>
      </c>
      <c r="F142" s="249">
        <f>E142/B142</f>
        <v>45.869469705241592</v>
      </c>
    </row>
    <row r="143" spans="1:6" ht="13.9" customHeight="1" x14ac:dyDescent="0.2">
      <c r="A143" s="74" t="s">
        <v>213</v>
      </c>
      <c r="B143" s="192">
        <f>SUM(C143:D143)</f>
        <v>664.13</v>
      </c>
      <c r="C143" s="192" t="s">
        <v>51</v>
      </c>
      <c r="D143" s="193">
        <v>664.13</v>
      </c>
      <c r="E143" s="199">
        <v>21800</v>
      </c>
      <c r="F143" s="123">
        <f t="shared" ref="F143:F155" si="18">E143/B143</f>
        <v>32.824898739704579</v>
      </c>
    </row>
    <row r="144" spans="1:6" ht="13.9" customHeight="1" x14ac:dyDescent="0.2">
      <c r="A144" s="74" t="s">
        <v>214</v>
      </c>
      <c r="B144" s="192">
        <f t="shared" ref="B144:B155" si="19">SUM(C144:D144)</f>
        <v>1905.82</v>
      </c>
      <c r="C144" s="200">
        <v>666.99</v>
      </c>
      <c r="D144" s="193">
        <v>1238.83</v>
      </c>
      <c r="E144" s="199">
        <v>28044</v>
      </c>
      <c r="F144" s="123">
        <f t="shared" si="18"/>
        <v>14.714925858685501</v>
      </c>
    </row>
    <row r="145" spans="1:6" ht="13.9" customHeight="1" x14ac:dyDescent="0.2">
      <c r="A145" s="74" t="s">
        <v>215</v>
      </c>
      <c r="B145" s="192">
        <f t="shared" si="19"/>
        <v>566.38</v>
      </c>
      <c r="C145" s="192" t="s">
        <v>51</v>
      </c>
      <c r="D145" s="193">
        <v>566.38</v>
      </c>
      <c r="E145" s="199">
        <v>17489</v>
      </c>
      <c r="F145" s="123">
        <f t="shared" si="18"/>
        <v>30.878562096119214</v>
      </c>
    </row>
    <row r="146" spans="1:6" ht="13.9" customHeight="1" x14ac:dyDescent="0.2">
      <c r="A146" s="74" t="s">
        <v>216</v>
      </c>
      <c r="B146" s="192">
        <f t="shared" si="19"/>
        <v>1056.33</v>
      </c>
      <c r="C146" s="192" t="s">
        <v>51</v>
      </c>
      <c r="D146" s="193">
        <v>1056.33</v>
      </c>
      <c r="E146" s="199">
        <v>34626</v>
      </c>
      <c r="F146" s="123">
        <f t="shared" si="18"/>
        <v>32.779529124421344</v>
      </c>
    </row>
    <row r="147" spans="1:6" ht="13.9" customHeight="1" x14ac:dyDescent="0.2">
      <c r="A147" s="74" t="s">
        <v>217</v>
      </c>
      <c r="B147" s="192">
        <f t="shared" si="19"/>
        <v>1372.32</v>
      </c>
      <c r="C147" s="200">
        <v>452.17</v>
      </c>
      <c r="D147" s="193">
        <v>920.15</v>
      </c>
      <c r="E147" s="199">
        <v>56195</v>
      </c>
      <c r="F147" s="123">
        <f t="shared" si="18"/>
        <v>40.948904045703628</v>
      </c>
    </row>
    <row r="148" spans="1:6" ht="13.9" customHeight="1" x14ac:dyDescent="0.2">
      <c r="A148" s="74" t="s">
        <v>218</v>
      </c>
      <c r="B148" s="192">
        <f t="shared" si="19"/>
        <v>1286.03</v>
      </c>
      <c r="C148" s="192" t="s">
        <v>51</v>
      </c>
      <c r="D148" s="193">
        <v>1286.03</v>
      </c>
      <c r="E148" s="199">
        <v>34736</v>
      </c>
      <c r="F148" s="123">
        <f t="shared" si="18"/>
        <v>27.010256370380162</v>
      </c>
    </row>
    <row r="149" spans="1:6" ht="13.9" customHeight="1" x14ac:dyDescent="0.2">
      <c r="A149" s="74" t="s">
        <v>219</v>
      </c>
      <c r="B149" s="192">
        <f t="shared" si="19"/>
        <v>745.11</v>
      </c>
      <c r="C149" s="192" t="s">
        <v>51</v>
      </c>
      <c r="D149" s="193">
        <v>745.11</v>
      </c>
      <c r="E149" s="199">
        <v>28176</v>
      </c>
      <c r="F149" s="123">
        <f t="shared" si="18"/>
        <v>37.814550871683373</v>
      </c>
    </row>
    <row r="150" spans="1:6" ht="13.9" customHeight="1" x14ac:dyDescent="0.2">
      <c r="A150" s="74" t="s">
        <v>103</v>
      </c>
      <c r="B150" s="192">
        <f t="shared" si="19"/>
        <v>1098.58</v>
      </c>
      <c r="C150" s="192" t="s">
        <v>51</v>
      </c>
      <c r="D150" s="193">
        <v>1098.58</v>
      </c>
      <c r="E150" s="199">
        <v>301661</v>
      </c>
      <c r="F150" s="123">
        <f t="shared" si="18"/>
        <v>274.59174570809591</v>
      </c>
    </row>
    <row r="151" spans="1:6" ht="13.9" customHeight="1" x14ac:dyDescent="0.2">
      <c r="A151" s="74" t="s">
        <v>220</v>
      </c>
      <c r="B151" s="192">
        <f t="shared" si="19"/>
        <v>1743.78</v>
      </c>
      <c r="C151" s="192" t="s">
        <v>51</v>
      </c>
      <c r="D151" s="193">
        <v>1743.78</v>
      </c>
      <c r="E151" s="199">
        <v>64054</v>
      </c>
      <c r="F151" s="123">
        <f t="shared" si="18"/>
        <v>36.732844739588707</v>
      </c>
    </row>
    <row r="152" spans="1:6" ht="13.9" customHeight="1" x14ac:dyDescent="0.2">
      <c r="A152" s="74" t="s">
        <v>221</v>
      </c>
      <c r="B152" s="192">
        <f t="shared" si="19"/>
        <v>2041.09</v>
      </c>
      <c r="C152" s="192" t="s">
        <v>51</v>
      </c>
      <c r="D152" s="193">
        <v>2041.09</v>
      </c>
      <c r="E152" s="199">
        <v>46784</v>
      </c>
      <c r="F152" s="123">
        <f t="shared" si="18"/>
        <v>22.92108628232954</v>
      </c>
    </row>
    <row r="153" spans="1:6" ht="13.9" customHeight="1" x14ac:dyDescent="0.2">
      <c r="A153" s="74" t="s">
        <v>222</v>
      </c>
      <c r="B153" s="192">
        <f t="shared" si="19"/>
        <v>783.43</v>
      </c>
      <c r="C153" s="192" t="s">
        <v>51</v>
      </c>
      <c r="D153" s="193">
        <v>783.43</v>
      </c>
      <c r="E153" s="199">
        <v>19227</v>
      </c>
      <c r="F153" s="123">
        <f t="shared" si="18"/>
        <v>24.542077786145541</v>
      </c>
    </row>
    <row r="154" spans="1:6" ht="13.9" customHeight="1" x14ac:dyDescent="0.2">
      <c r="A154" s="74" t="s">
        <v>223</v>
      </c>
      <c r="B154" s="192">
        <f t="shared" si="19"/>
        <v>885.32</v>
      </c>
      <c r="C154" s="192" t="s">
        <v>51</v>
      </c>
      <c r="D154" s="193">
        <v>885.32</v>
      </c>
      <c r="E154" s="199">
        <v>14489</v>
      </c>
      <c r="F154" s="123">
        <f t="shared" si="18"/>
        <v>16.365833822798535</v>
      </c>
    </row>
    <row r="155" spans="1:6" ht="13.9" customHeight="1" x14ac:dyDescent="0.2">
      <c r="A155" s="74" t="s">
        <v>224</v>
      </c>
      <c r="B155" s="192">
        <f t="shared" si="19"/>
        <v>1237.8399999999999</v>
      </c>
      <c r="C155" s="200">
        <v>114.8</v>
      </c>
      <c r="D155" s="193">
        <v>1123.04</v>
      </c>
      <c r="E155" s="199">
        <v>38474</v>
      </c>
      <c r="F155" s="123">
        <f t="shared" si="18"/>
        <v>31.081561429587026</v>
      </c>
    </row>
    <row r="156" spans="1:6" ht="5.0999999999999996" customHeight="1" x14ac:dyDescent="0.2">
      <c r="A156" s="213"/>
      <c r="B156" s="214"/>
      <c r="C156" s="214"/>
      <c r="D156" s="214"/>
      <c r="E156" s="214"/>
      <c r="F156" s="215"/>
    </row>
    <row r="157" spans="1:6" ht="15" customHeight="1" x14ac:dyDescent="0.2">
      <c r="A157" s="188" t="s">
        <v>460</v>
      </c>
      <c r="B157" s="180"/>
      <c r="C157" s="180"/>
      <c r="D157" s="180"/>
      <c r="E157" s="180"/>
      <c r="F157" s="47"/>
    </row>
    <row r="158" spans="1:6" ht="5.0999999999999996" customHeight="1" x14ac:dyDescent="0.2">
      <c r="A158" s="61"/>
      <c r="B158" s="59"/>
      <c r="C158" s="59"/>
      <c r="D158" s="59"/>
      <c r="E158" s="59"/>
      <c r="F158" s="60"/>
    </row>
    <row r="159" spans="1:6" ht="5.0999999999999996" customHeight="1" x14ac:dyDescent="0.2">
      <c r="A159" s="118"/>
      <c r="B159" s="111"/>
      <c r="C159" s="111"/>
      <c r="D159" s="111"/>
      <c r="E159" s="111"/>
      <c r="F159" s="112"/>
    </row>
    <row r="160" spans="1:6" ht="15" customHeight="1" x14ac:dyDescent="0.2">
      <c r="A160" s="119"/>
      <c r="B160" s="288"/>
      <c r="C160" s="288"/>
      <c r="D160" s="288"/>
      <c r="E160" s="288"/>
      <c r="F160" s="288"/>
    </row>
    <row r="161" spans="1:6" ht="15" customHeight="1" x14ac:dyDescent="0.2">
      <c r="A161" s="274"/>
      <c r="B161" s="295" t="s">
        <v>465</v>
      </c>
      <c r="C161" s="295"/>
      <c r="D161" s="295"/>
      <c r="E161" s="264" t="s">
        <v>79</v>
      </c>
      <c r="F161" s="264" t="s">
        <v>98</v>
      </c>
    </row>
    <row r="162" spans="1:6" ht="15" customHeight="1" x14ac:dyDescent="0.2">
      <c r="A162" s="179"/>
      <c r="B162" s="296"/>
      <c r="C162" s="296" t="s">
        <v>347</v>
      </c>
      <c r="D162" s="297" t="s">
        <v>140</v>
      </c>
      <c r="E162" s="264" t="s">
        <v>436</v>
      </c>
      <c r="F162" s="264" t="s">
        <v>459</v>
      </c>
    </row>
    <row r="163" spans="1:6" ht="15" customHeight="1" x14ac:dyDescent="0.2">
      <c r="A163" s="179" t="s">
        <v>100</v>
      </c>
      <c r="B163" s="264" t="s">
        <v>348</v>
      </c>
      <c r="C163" s="264" t="s">
        <v>349</v>
      </c>
      <c r="D163" s="267" t="s">
        <v>141</v>
      </c>
      <c r="E163" s="264" t="s">
        <v>284</v>
      </c>
      <c r="F163" s="264" t="s">
        <v>444</v>
      </c>
    </row>
    <row r="164" spans="1:6" ht="5.0999999999999996" customHeight="1" x14ac:dyDescent="0.2">
      <c r="A164" s="113"/>
      <c r="B164" s="271"/>
      <c r="C164" s="271"/>
      <c r="D164" s="271"/>
      <c r="E164" s="271"/>
      <c r="F164" s="121"/>
    </row>
    <row r="165" spans="1:6" ht="5.0999999999999996" customHeight="1" x14ac:dyDescent="0.2">
      <c r="A165" s="177"/>
      <c r="B165" s="178"/>
      <c r="C165" s="178"/>
      <c r="D165" s="178"/>
      <c r="E165" s="178"/>
      <c r="F165" s="182"/>
    </row>
    <row r="166" spans="1:6" s="98" customFormat="1" ht="15" customHeight="1" x14ac:dyDescent="0.25">
      <c r="A166" s="179" t="s">
        <v>225</v>
      </c>
      <c r="B166" s="250">
        <f>SUM(B167:B174)</f>
        <v>6592.66</v>
      </c>
      <c r="C166" s="250">
        <f>SUM(C167:C174)</f>
        <v>8.93</v>
      </c>
      <c r="D166" s="250">
        <f>SUM(D167:D174)</f>
        <v>6583.73</v>
      </c>
      <c r="E166" s="251">
        <f>SUM(E167:E174)</f>
        <v>504100</v>
      </c>
      <c r="F166" s="249">
        <f>E166/B166</f>
        <v>76.463824920441823</v>
      </c>
    </row>
    <row r="167" spans="1:6" ht="15" customHeight="1" x14ac:dyDescent="0.2">
      <c r="A167" s="74" t="s">
        <v>226</v>
      </c>
      <c r="B167" s="192">
        <f>SUM(C167:D167)</f>
        <v>942.30000000000007</v>
      </c>
      <c r="C167" s="200">
        <v>1.36</v>
      </c>
      <c r="D167" s="204">
        <v>940.94</v>
      </c>
      <c r="E167" s="202">
        <v>27535</v>
      </c>
      <c r="F167" s="123">
        <f t="shared" ref="F167:F174" si="20">E167/B167</f>
        <v>29.221054865754002</v>
      </c>
    </row>
    <row r="168" spans="1:6" ht="15" customHeight="1" x14ac:dyDescent="0.2">
      <c r="A168" s="74" t="s">
        <v>227</v>
      </c>
      <c r="B168" s="192">
        <f t="shared" ref="B168:B174" si="21">SUM(C168:D168)</f>
        <v>1106.25</v>
      </c>
      <c r="C168" s="200">
        <v>2.94</v>
      </c>
      <c r="D168" s="192">
        <v>1103.31</v>
      </c>
      <c r="E168" s="202">
        <v>84797</v>
      </c>
      <c r="F168" s="123">
        <f t="shared" si="20"/>
        <v>76.652655367231645</v>
      </c>
    </row>
    <row r="169" spans="1:6" ht="15" customHeight="1" x14ac:dyDescent="0.2">
      <c r="A169" s="74" t="s">
        <v>228</v>
      </c>
      <c r="B169" s="192">
        <f t="shared" si="21"/>
        <v>638.16999999999996</v>
      </c>
      <c r="C169" s="192" t="s">
        <v>51</v>
      </c>
      <c r="D169" s="204">
        <v>638.16999999999996</v>
      </c>
      <c r="E169" s="202">
        <v>45446</v>
      </c>
      <c r="F169" s="123">
        <f t="shared" si="20"/>
        <v>71.212999670934082</v>
      </c>
    </row>
    <row r="170" spans="1:6" ht="15" customHeight="1" x14ac:dyDescent="0.2">
      <c r="A170" s="74" t="s">
        <v>229</v>
      </c>
      <c r="B170" s="192">
        <f t="shared" si="21"/>
        <v>698.89</v>
      </c>
      <c r="C170" s="192" t="s">
        <v>51</v>
      </c>
      <c r="D170" s="204">
        <v>698.89</v>
      </c>
      <c r="E170" s="202">
        <v>39587</v>
      </c>
      <c r="F170" s="123">
        <f t="shared" si="20"/>
        <v>56.642676243757961</v>
      </c>
    </row>
    <row r="171" spans="1:6" ht="15" customHeight="1" x14ac:dyDescent="0.2">
      <c r="A171" s="74" t="s">
        <v>104</v>
      </c>
      <c r="B171" s="192">
        <f t="shared" si="21"/>
        <v>908.92</v>
      </c>
      <c r="C171" s="192" t="s">
        <v>51</v>
      </c>
      <c r="D171" s="204">
        <v>908.92</v>
      </c>
      <c r="E171" s="202">
        <v>201684</v>
      </c>
      <c r="F171" s="123">
        <f t="shared" si="20"/>
        <v>221.89411609382566</v>
      </c>
    </row>
    <row r="172" spans="1:6" ht="15" customHeight="1" x14ac:dyDescent="0.2">
      <c r="A172" s="74" t="s">
        <v>230</v>
      </c>
      <c r="B172" s="192">
        <f t="shared" si="21"/>
        <v>885.63</v>
      </c>
      <c r="C172" s="192" t="s">
        <v>51</v>
      </c>
      <c r="D172" s="204">
        <v>885.63</v>
      </c>
      <c r="E172" s="202">
        <v>39643</v>
      </c>
      <c r="F172" s="123">
        <f t="shared" si="20"/>
        <v>44.762485462326254</v>
      </c>
    </row>
    <row r="173" spans="1:6" ht="15" customHeight="1" x14ac:dyDescent="0.2">
      <c r="A173" s="74" t="s">
        <v>231</v>
      </c>
      <c r="B173" s="192">
        <f t="shared" si="21"/>
        <v>559.97</v>
      </c>
      <c r="C173" s="192" t="s">
        <v>51</v>
      </c>
      <c r="D173" s="204">
        <v>559.97</v>
      </c>
      <c r="E173" s="202">
        <v>30380</v>
      </c>
      <c r="F173" s="123">
        <f t="shared" si="20"/>
        <v>54.252906405700301</v>
      </c>
    </row>
    <row r="174" spans="1:6" ht="15" customHeight="1" x14ac:dyDescent="0.2">
      <c r="A174" s="74" t="s">
        <v>232</v>
      </c>
      <c r="B174" s="192">
        <f t="shared" si="21"/>
        <v>852.53</v>
      </c>
      <c r="C174" s="200">
        <v>4.63</v>
      </c>
      <c r="D174" s="204">
        <v>847.9</v>
      </c>
      <c r="E174" s="202">
        <v>35028</v>
      </c>
      <c r="F174" s="123">
        <f t="shared" si="20"/>
        <v>41.087117168897286</v>
      </c>
    </row>
    <row r="175" spans="1:6" s="98" customFormat="1" ht="15" customHeight="1" x14ac:dyDescent="0.25">
      <c r="A175" s="179" t="s">
        <v>233</v>
      </c>
      <c r="B175" s="250">
        <f>SUM(B176:B189)</f>
        <v>9215.7199999999993</v>
      </c>
      <c r="C175" s="250">
        <f>SUM(C176:C189)</f>
        <v>48.099999999999994</v>
      </c>
      <c r="D175" s="250">
        <f>SUM(D176:D189)</f>
        <v>9167.619999999999</v>
      </c>
      <c r="E175" s="251">
        <f>SUM(E176:E189)</f>
        <v>964403</v>
      </c>
      <c r="F175" s="249">
        <f>E175/B175</f>
        <v>104.64760214069004</v>
      </c>
    </row>
    <row r="176" spans="1:6" ht="15" customHeight="1" x14ac:dyDescent="0.2">
      <c r="A176" s="74" t="s">
        <v>234</v>
      </c>
      <c r="B176" s="192">
        <f>SUM(C176:D176)</f>
        <v>619.35</v>
      </c>
      <c r="C176" s="192" t="s">
        <v>51</v>
      </c>
      <c r="D176" s="204">
        <v>619.35</v>
      </c>
      <c r="E176" s="202">
        <v>66261</v>
      </c>
      <c r="F176" s="123">
        <f t="shared" ref="F176:F189" si="22">E176/B176</f>
        <v>106.98474206829741</v>
      </c>
    </row>
    <row r="177" spans="1:6" ht="15" customHeight="1" x14ac:dyDescent="0.2">
      <c r="A177" s="74" t="s">
        <v>235</v>
      </c>
      <c r="B177" s="192">
        <f t="shared" ref="B177:B189" si="23">SUM(C177:D177)</f>
        <v>618.46</v>
      </c>
      <c r="C177" s="200">
        <v>0.13</v>
      </c>
      <c r="D177" s="204">
        <v>618.33000000000004</v>
      </c>
      <c r="E177" s="202">
        <v>52446</v>
      </c>
      <c r="F177" s="123">
        <f t="shared" si="22"/>
        <v>84.800957216311474</v>
      </c>
    </row>
    <row r="178" spans="1:6" ht="15" customHeight="1" x14ac:dyDescent="0.2">
      <c r="A178" s="74" t="s">
        <v>236</v>
      </c>
      <c r="B178" s="192">
        <f t="shared" si="23"/>
        <v>578.82000000000005</v>
      </c>
      <c r="C178" s="200">
        <v>0.22</v>
      </c>
      <c r="D178" s="204">
        <v>578.6</v>
      </c>
      <c r="E178" s="202">
        <v>64642</v>
      </c>
      <c r="F178" s="123">
        <f t="shared" si="22"/>
        <v>111.67893300162399</v>
      </c>
    </row>
    <row r="179" spans="1:6" ht="15" customHeight="1" x14ac:dyDescent="0.2">
      <c r="A179" s="74" t="s">
        <v>237</v>
      </c>
      <c r="B179" s="192">
        <f t="shared" si="23"/>
        <v>302.74</v>
      </c>
      <c r="C179" s="200">
        <v>0.12</v>
      </c>
      <c r="D179" s="204">
        <v>302.62</v>
      </c>
      <c r="E179" s="202">
        <v>20783</v>
      </c>
      <c r="F179" s="123">
        <f t="shared" si="22"/>
        <v>68.649666380392418</v>
      </c>
    </row>
    <row r="180" spans="1:6" ht="15" customHeight="1" x14ac:dyDescent="0.2">
      <c r="A180" s="74" t="s">
        <v>238</v>
      </c>
      <c r="B180" s="192">
        <f t="shared" si="23"/>
        <v>803.4</v>
      </c>
      <c r="C180" s="192" t="s">
        <v>51</v>
      </c>
      <c r="D180" s="204">
        <v>803.4</v>
      </c>
      <c r="E180" s="202">
        <v>47247</v>
      </c>
      <c r="F180" s="123">
        <f t="shared" si="22"/>
        <v>58.808812546676627</v>
      </c>
    </row>
    <row r="181" spans="1:6" ht="15" customHeight="1" x14ac:dyDescent="0.2">
      <c r="A181" s="74" t="s">
        <v>105</v>
      </c>
      <c r="B181" s="192">
        <f t="shared" si="23"/>
        <v>689.81</v>
      </c>
      <c r="C181" s="192" t="s">
        <v>51</v>
      </c>
      <c r="D181" s="204">
        <v>689.81</v>
      </c>
      <c r="E181" s="202">
        <v>329910</v>
      </c>
      <c r="F181" s="123">
        <f t="shared" si="22"/>
        <v>478.26213015178098</v>
      </c>
    </row>
    <row r="182" spans="1:6" ht="15" customHeight="1" x14ac:dyDescent="0.2">
      <c r="A182" s="74" t="s">
        <v>372</v>
      </c>
      <c r="B182" s="192">
        <f t="shared" si="23"/>
        <v>591.26</v>
      </c>
      <c r="C182" s="192" t="s">
        <v>51</v>
      </c>
      <c r="D182" s="204">
        <v>591.26</v>
      </c>
      <c r="E182" s="202">
        <v>52019</v>
      </c>
      <c r="F182" s="123">
        <f t="shared" si="22"/>
        <v>87.979907316578164</v>
      </c>
    </row>
    <row r="183" spans="1:6" ht="15" customHeight="1" x14ac:dyDescent="0.2">
      <c r="A183" s="74" t="s">
        <v>373</v>
      </c>
      <c r="B183" s="192">
        <f t="shared" si="23"/>
        <v>662.14</v>
      </c>
      <c r="C183" s="192" t="s">
        <v>51</v>
      </c>
      <c r="D183" s="204">
        <v>662.14</v>
      </c>
      <c r="E183" s="202">
        <v>38485</v>
      </c>
      <c r="F183" s="123">
        <f t="shared" si="22"/>
        <v>58.122149394387897</v>
      </c>
    </row>
    <row r="184" spans="1:6" ht="15" customHeight="1" x14ac:dyDescent="0.2">
      <c r="A184" s="74" t="s">
        <v>374</v>
      </c>
      <c r="B184" s="192">
        <f t="shared" si="23"/>
        <v>770.12</v>
      </c>
      <c r="C184" s="192" t="s">
        <v>51</v>
      </c>
      <c r="D184" s="204">
        <v>770.12</v>
      </c>
      <c r="E184" s="202">
        <v>36751</v>
      </c>
      <c r="F184" s="123">
        <f t="shared" si="22"/>
        <v>47.721134368669816</v>
      </c>
    </row>
    <row r="185" spans="1:6" ht="15" customHeight="1" x14ac:dyDescent="0.2">
      <c r="A185" s="74" t="s">
        <v>375</v>
      </c>
      <c r="B185" s="192">
        <f t="shared" si="23"/>
        <v>329.04</v>
      </c>
      <c r="C185" s="192" t="s">
        <v>51</v>
      </c>
      <c r="D185" s="204">
        <v>329.04</v>
      </c>
      <c r="E185" s="202">
        <v>30155</v>
      </c>
      <c r="F185" s="123">
        <f t="shared" si="22"/>
        <v>91.645392657427664</v>
      </c>
    </row>
    <row r="186" spans="1:6" ht="15" customHeight="1" x14ac:dyDescent="0.2">
      <c r="A186" s="74" t="s">
        <v>376</v>
      </c>
      <c r="B186" s="192">
        <f t="shared" si="23"/>
        <v>1304.2</v>
      </c>
      <c r="C186" s="200">
        <v>42.89</v>
      </c>
      <c r="D186" s="192">
        <v>1261.31</v>
      </c>
      <c r="E186" s="202">
        <v>89931</v>
      </c>
      <c r="F186" s="123">
        <f t="shared" si="22"/>
        <v>68.954914890354232</v>
      </c>
    </row>
    <row r="187" spans="1:6" ht="15" customHeight="1" x14ac:dyDescent="0.2">
      <c r="A187" s="74" t="s">
        <v>377</v>
      </c>
      <c r="B187" s="192">
        <f t="shared" si="23"/>
        <v>480.08</v>
      </c>
      <c r="C187" s="200">
        <v>2.12</v>
      </c>
      <c r="D187" s="204">
        <v>477.96</v>
      </c>
      <c r="E187" s="202">
        <v>22012</v>
      </c>
      <c r="F187" s="123">
        <f t="shared" si="22"/>
        <v>45.850691551408097</v>
      </c>
    </row>
    <row r="188" spans="1:6" ht="15" customHeight="1" x14ac:dyDescent="0.2">
      <c r="A188" s="74" t="s">
        <v>378</v>
      </c>
      <c r="B188" s="192">
        <f t="shared" si="23"/>
        <v>699.97</v>
      </c>
      <c r="C188" s="192" t="s">
        <v>51</v>
      </c>
      <c r="D188" s="204">
        <v>699.97</v>
      </c>
      <c r="E188" s="202">
        <v>44279</v>
      </c>
      <c r="F188" s="123">
        <f t="shared" si="22"/>
        <v>63.2584253610869</v>
      </c>
    </row>
    <row r="189" spans="1:6" ht="15" customHeight="1" x14ac:dyDescent="0.2">
      <c r="A189" s="74" t="s">
        <v>379</v>
      </c>
      <c r="B189" s="192">
        <f t="shared" si="23"/>
        <v>766.33</v>
      </c>
      <c r="C189" s="200">
        <v>2.62</v>
      </c>
      <c r="D189" s="204">
        <v>763.71</v>
      </c>
      <c r="E189" s="202">
        <v>69482</v>
      </c>
      <c r="F189" s="123">
        <f t="shared" si="22"/>
        <v>90.668510954810586</v>
      </c>
    </row>
    <row r="190" spans="1:6" s="98" customFormat="1" ht="15" customHeight="1" x14ac:dyDescent="0.25">
      <c r="A190" s="179" t="s">
        <v>239</v>
      </c>
      <c r="B190" s="250">
        <f>SUM(B191:B203)</f>
        <v>8374.2400000000016</v>
      </c>
      <c r="C190" s="250">
        <f>SUM(C191:C203)</f>
        <v>6.34</v>
      </c>
      <c r="D190" s="250">
        <f>SUM(D191:D203)</f>
        <v>8367.9000000000015</v>
      </c>
      <c r="E190" s="251">
        <f>SUM(E191:E203)</f>
        <v>783589</v>
      </c>
      <c r="F190" s="249">
        <f>E190/B190</f>
        <v>93.571356923135696</v>
      </c>
    </row>
    <row r="191" spans="1:6" ht="15" customHeight="1" x14ac:dyDescent="0.2">
      <c r="A191" s="74" t="s">
        <v>240</v>
      </c>
      <c r="B191" s="192">
        <f>SUM(C191:D191)</f>
        <v>1502.14</v>
      </c>
      <c r="C191" s="192" t="s">
        <v>51</v>
      </c>
      <c r="D191" s="192">
        <v>1502.14</v>
      </c>
      <c r="E191" s="202">
        <v>45192</v>
      </c>
      <c r="F191" s="123">
        <f t="shared" ref="F191:F203" si="24">E191/B191</f>
        <v>30.085078621167131</v>
      </c>
    </row>
    <row r="192" spans="1:6" ht="15" customHeight="1" x14ac:dyDescent="0.2">
      <c r="A192" s="74" t="s">
        <v>241</v>
      </c>
      <c r="B192" s="192">
        <f t="shared" ref="B192:B203" si="25">SUM(C192:D192)</f>
        <v>552.74</v>
      </c>
      <c r="C192" s="192" t="s">
        <v>51</v>
      </c>
      <c r="D192" s="204">
        <v>552.74</v>
      </c>
      <c r="E192" s="202">
        <v>20327</v>
      </c>
      <c r="F192" s="123">
        <f t="shared" si="24"/>
        <v>36.774975576220285</v>
      </c>
    </row>
    <row r="193" spans="1:7" ht="15" customHeight="1" x14ac:dyDescent="0.2">
      <c r="A193" s="74" t="s">
        <v>242</v>
      </c>
      <c r="B193" s="192">
        <f t="shared" si="25"/>
        <v>629.89</v>
      </c>
      <c r="C193" s="192" t="s">
        <v>51</v>
      </c>
      <c r="D193" s="204">
        <v>629.89</v>
      </c>
      <c r="E193" s="202">
        <v>57947</v>
      </c>
      <c r="F193" s="123">
        <f t="shared" si="24"/>
        <v>91.995427773103245</v>
      </c>
    </row>
    <row r="194" spans="1:7" ht="15" customHeight="1" x14ac:dyDescent="0.2">
      <c r="A194" s="74" t="s">
        <v>243</v>
      </c>
      <c r="B194" s="192">
        <f t="shared" si="25"/>
        <v>927.9</v>
      </c>
      <c r="C194" s="192" t="s">
        <v>51</v>
      </c>
      <c r="D194" s="204">
        <v>927.9</v>
      </c>
      <c r="E194" s="202">
        <v>228073</v>
      </c>
      <c r="F194" s="123">
        <f t="shared" si="24"/>
        <v>245.79480547472789</v>
      </c>
    </row>
    <row r="195" spans="1:7" ht="15" customHeight="1" x14ac:dyDescent="0.2">
      <c r="A195" s="74" t="s">
        <v>244</v>
      </c>
      <c r="B195" s="192">
        <f t="shared" si="25"/>
        <v>560.28</v>
      </c>
      <c r="C195" s="192" t="s">
        <v>51</v>
      </c>
      <c r="D195" s="204">
        <v>560.28</v>
      </c>
      <c r="E195" s="202">
        <v>53217</v>
      </c>
      <c r="F195" s="123">
        <f t="shared" si="24"/>
        <v>94.982865710002145</v>
      </c>
    </row>
    <row r="196" spans="1:7" ht="15" customHeight="1" x14ac:dyDescent="0.2">
      <c r="A196" s="74" t="s">
        <v>245</v>
      </c>
      <c r="B196" s="192">
        <f t="shared" si="25"/>
        <v>498.95</v>
      </c>
      <c r="C196" s="193">
        <v>2.59</v>
      </c>
      <c r="D196" s="204">
        <v>496.36</v>
      </c>
      <c r="E196" s="202">
        <v>118988</v>
      </c>
      <c r="F196" s="123">
        <f t="shared" si="24"/>
        <v>238.47680128269366</v>
      </c>
    </row>
    <row r="197" spans="1:7" ht="15" customHeight="1" x14ac:dyDescent="0.2">
      <c r="A197" s="74" t="s">
        <v>246</v>
      </c>
      <c r="B197" s="192">
        <f t="shared" si="25"/>
        <v>585.01</v>
      </c>
      <c r="C197" s="192" t="s">
        <v>51</v>
      </c>
      <c r="D197" s="204">
        <v>585.01</v>
      </c>
      <c r="E197" s="202">
        <v>40077</v>
      </c>
      <c r="F197" s="123">
        <f t="shared" si="24"/>
        <v>68.506521256046909</v>
      </c>
    </row>
    <row r="198" spans="1:7" ht="15" customHeight="1" x14ac:dyDescent="0.2">
      <c r="A198" s="74" t="s">
        <v>247</v>
      </c>
      <c r="B198" s="192">
        <f t="shared" si="25"/>
        <v>367.25</v>
      </c>
      <c r="C198" s="192" t="s">
        <v>51</v>
      </c>
      <c r="D198" s="204">
        <v>367.25</v>
      </c>
      <c r="E198" s="202">
        <v>31061</v>
      </c>
      <c r="F198" s="123">
        <f t="shared" si="24"/>
        <v>84.577263444520085</v>
      </c>
      <c r="G198" s="52"/>
    </row>
    <row r="199" spans="1:7" ht="15" customHeight="1" x14ac:dyDescent="0.2">
      <c r="A199" s="74" t="s">
        <v>248</v>
      </c>
      <c r="B199" s="192">
        <f t="shared" si="25"/>
        <v>579.77</v>
      </c>
      <c r="C199" s="193">
        <v>3.5</v>
      </c>
      <c r="D199" s="204">
        <v>576.27</v>
      </c>
      <c r="E199" s="202">
        <v>40432</v>
      </c>
      <c r="F199" s="123">
        <f t="shared" si="24"/>
        <v>69.737999551546309</v>
      </c>
      <c r="G199" s="52"/>
    </row>
    <row r="200" spans="1:7" ht="15" customHeight="1" x14ac:dyDescent="0.2">
      <c r="A200" s="74" t="s">
        <v>249</v>
      </c>
      <c r="B200" s="192">
        <f t="shared" si="25"/>
        <v>462.3</v>
      </c>
      <c r="C200" s="193">
        <v>0.25</v>
      </c>
      <c r="D200" s="204">
        <v>462.05</v>
      </c>
      <c r="E200" s="202">
        <v>28425</v>
      </c>
      <c r="F200" s="123">
        <f t="shared" si="24"/>
        <v>61.486048020765736</v>
      </c>
      <c r="G200" s="52"/>
    </row>
    <row r="201" spans="1:7" ht="15" customHeight="1" x14ac:dyDescent="0.2">
      <c r="A201" s="201" t="s">
        <v>250</v>
      </c>
      <c r="B201" s="192">
        <f t="shared" si="25"/>
        <v>637.92999999999995</v>
      </c>
      <c r="C201" s="192" t="s">
        <v>51</v>
      </c>
      <c r="D201" s="204">
        <v>637.92999999999995</v>
      </c>
      <c r="E201" s="202">
        <v>46164</v>
      </c>
      <c r="F201" s="123">
        <f t="shared" si="24"/>
        <v>72.365306538334934</v>
      </c>
      <c r="G201" s="52"/>
    </row>
    <row r="202" spans="1:7" ht="15" customHeight="1" x14ac:dyDescent="0.2">
      <c r="A202" s="74" t="s">
        <v>251</v>
      </c>
      <c r="B202" s="192">
        <f t="shared" si="25"/>
        <v>477.79</v>
      </c>
      <c r="C202" s="192" t="s">
        <v>51</v>
      </c>
      <c r="D202" s="204">
        <v>477.79</v>
      </c>
      <c r="E202" s="202">
        <v>30304</v>
      </c>
      <c r="F202" s="123">
        <f t="shared" si="24"/>
        <v>63.425354235124217</v>
      </c>
      <c r="G202" s="52"/>
    </row>
    <row r="203" spans="1:7" ht="15" customHeight="1" x14ac:dyDescent="0.2">
      <c r="A203" s="74" t="s">
        <v>252</v>
      </c>
      <c r="B203" s="192">
        <f t="shared" si="25"/>
        <v>592.29</v>
      </c>
      <c r="C203" s="192" t="s">
        <v>51</v>
      </c>
      <c r="D203" s="204">
        <v>592.29</v>
      </c>
      <c r="E203" s="202">
        <v>43382</v>
      </c>
      <c r="F203" s="123">
        <f t="shared" si="24"/>
        <v>73.244525485826202</v>
      </c>
    </row>
    <row r="204" spans="1:7" ht="5.0999999999999996" customHeight="1" x14ac:dyDescent="0.2">
      <c r="A204" s="61"/>
      <c r="B204" s="71"/>
      <c r="C204" s="71"/>
      <c r="D204" s="71"/>
      <c r="E204" s="72"/>
      <c r="F204" s="73"/>
    </row>
    <row r="205" spans="1:7" ht="5.0999999999999996" customHeight="1" x14ac:dyDescent="0.2">
      <c r="A205" s="212"/>
      <c r="B205" s="208"/>
      <c r="C205" s="208"/>
      <c r="D205" s="208"/>
      <c r="E205" s="209"/>
      <c r="F205" s="210"/>
    </row>
    <row r="206" spans="1:7" ht="5.0999999999999996" customHeight="1" x14ac:dyDescent="0.2">
      <c r="A206" s="61"/>
      <c r="B206" s="71"/>
      <c r="C206" s="71"/>
      <c r="D206" s="71"/>
      <c r="E206" s="72"/>
      <c r="F206" s="73"/>
    </row>
    <row r="207" spans="1:7" ht="5.0999999999999996" customHeight="1" x14ac:dyDescent="0.2">
      <c r="A207" s="61"/>
      <c r="B207" s="71"/>
      <c r="C207" s="71"/>
      <c r="D207" s="71"/>
      <c r="E207" s="72"/>
      <c r="F207" s="73"/>
    </row>
    <row r="208" spans="1:7" ht="15" customHeight="1" x14ac:dyDescent="0.2">
      <c r="A208" s="188" t="s">
        <v>461</v>
      </c>
      <c r="B208" s="71"/>
      <c r="C208" s="71"/>
      <c r="D208" s="71"/>
      <c r="E208" s="72"/>
      <c r="F208" s="73"/>
    </row>
    <row r="209" spans="1:6" ht="5.0999999999999996" customHeight="1" x14ac:dyDescent="0.2">
      <c r="A209" s="61"/>
      <c r="B209" s="59"/>
      <c r="C209" s="59"/>
      <c r="D209" s="59"/>
      <c r="E209" s="59"/>
      <c r="F209" s="60"/>
    </row>
    <row r="210" spans="1:6" ht="5.0999999999999996" customHeight="1" x14ac:dyDescent="0.2">
      <c r="A210" s="118"/>
      <c r="B210" s="111"/>
      <c r="C210" s="111"/>
      <c r="D210" s="111"/>
      <c r="E210" s="111"/>
      <c r="F210" s="112"/>
    </row>
    <row r="211" spans="1:6" ht="15" customHeight="1" x14ac:dyDescent="0.2">
      <c r="A211" s="119"/>
      <c r="B211" s="288"/>
      <c r="C211" s="288"/>
      <c r="D211" s="288"/>
      <c r="E211" s="288"/>
      <c r="F211" s="288"/>
    </row>
    <row r="212" spans="1:6" ht="15" customHeight="1" x14ac:dyDescent="0.2">
      <c r="A212" s="274"/>
      <c r="B212" s="295" t="s">
        <v>465</v>
      </c>
      <c r="C212" s="295"/>
      <c r="D212" s="295"/>
      <c r="E212" s="264" t="s">
        <v>79</v>
      </c>
      <c r="F212" s="264" t="s">
        <v>98</v>
      </c>
    </row>
    <row r="213" spans="1:6" ht="15" customHeight="1" x14ac:dyDescent="0.2">
      <c r="A213" s="179"/>
      <c r="B213" s="296"/>
      <c r="C213" s="296" t="s">
        <v>347</v>
      </c>
      <c r="D213" s="297" t="s">
        <v>140</v>
      </c>
      <c r="E213" s="264" t="s">
        <v>436</v>
      </c>
      <c r="F213" s="264" t="s">
        <v>459</v>
      </c>
    </row>
    <row r="214" spans="1:6" ht="15" customHeight="1" x14ac:dyDescent="0.2">
      <c r="A214" s="179" t="s">
        <v>100</v>
      </c>
      <c r="B214" s="264" t="s">
        <v>348</v>
      </c>
      <c r="C214" s="264" t="s">
        <v>349</v>
      </c>
      <c r="D214" s="267" t="s">
        <v>141</v>
      </c>
      <c r="E214" s="264" t="s">
        <v>284</v>
      </c>
      <c r="F214" s="264" t="s">
        <v>444</v>
      </c>
    </row>
    <row r="215" spans="1:6" ht="5.0999999999999996" customHeight="1" x14ac:dyDescent="0.2">
      <c r="A215" s="113"/>
      <c r="B215" s="271"/>
      <c r="C215" s="271"/>
      <c r="D215" s="271"/>
      <c r="E215" s="271"/>
      <c r="F215" s="121"/>
    </row>
    <row r="216" spans="1:6" s="98" customFormat="1" ht="15" customHeight="1" x14ac:dyDescent="0.25">
      <c r="A216" s="179" t="s">
        <v>253</v>
      </c>
      <c r="B216" s="250">
        <f>SUM(B217:B225)</f>
        <v>6227.78</v>
      </c>
      <c r="C216" s="250">
        <f>SUM(C217:C225)</f>
        <v>0.15000000000000002</v>
      </c>
      <c r="D216" s="250">
        <f>SUM(D217:D225)</f>
        <v>6227.6299999999992</v>
      </c>
      <c r="E216" s="251">
        <f>SUM(E217:E225)</f>
        <v>1009222</v>
      </c>
      <c r="F216" s="253">
        <f>E216/B216</f>
        <v>162.05164601190151</v>
      </c>
    </row>
    <row r="217" spans="1:6" ht="15" customHeight="1" x14ac:dyDescent="0.2">
      <c r="A217" s="74" t="s">
        <v>254</v>
      </c>
      <c r="B217" s="192">
        <f>SUM(C217:D217)</f>
        <v>682.29</v>
      </c>
      <c r="C217" s="192" t="s">
        <v>51</v>
      </c>
      <c r="D217" s="204">
        <v>682.29</v>
      </c>
      <c r="E217" s="246">
        <v>102487</v>
      </c>
      <c r="F217" s="166">
        <f t="shared" ref="F217:F225" si="26">E217/B217</f>
        <v>150.21032112444857</v>
      </c>
    </row>
    <row r="218" spans="1:6" ht="15" customHeight="1" x14ac:dyDescent="0.2">
      <c r="A218" s="74" t="s">
        <v>255</v>
      </c>
      <c r="B218" s="192">
        <f t="shared" ref="B218:B225" si="27">SUM(C218:D218)</f>
        <v>332.16</v>
      </c>
      <c r="C218" s="192" t="s">
        <v>51</v>
      </c>
      <c r="D218" s="204">
        <v>332.16</v>
      </c>
      <c r="E218" s="246">
        <v>33354</v>
      </c>
      <c r="F218" s="166">
        <f t="shared" si="26"/>
        <v>100.41546242774565</v>
      </c>
    </row>
    <row r="219" spans="1:6" ht="15" customHeight="1" x14ac:dyDescent="0.2">
      <c r="A219" s="74" t="s">
        <v>256</v>
      </c>
      <c r="B219" s="192">
        <f t="shared" si="27"/>
        <v>683.14</v>
      </c>
      <c r="C219" s="192" t="s">
        <v>51</v>
      </c>
      <c r="D219" s="204">
        <v>683.14</v>
      </c>
      <c r="E219" s="246">
        <v>76087</v>
      </c>
      <c r="F219" s="166">
        <f t="shared" si="26"/>
        <v>111.37834118921451</v>
      </c>
    </row>
    <row r="220" spans="1:6" ht="15" customHeight="1" x14ac:dyDescent="0.2">
      <c r="A220" s="74" t="s">
        <v>257</v>
      </c>
      <c r="B220" s="192">
        <f t="shared" si="27"/>
        <v>535.96</v>
      </c>
      <c r="C220" s="192" t="s">
        <v>51</v>
      </c>
      <c r="D220" s="204">
        <v>535.96</v>
      </c>
      <c r="E220" s="246">
        <v>39815</v>
      </c>
      <c r="F220" s="166">
        <f t="shared" si="26"/>
        <v>74.287260243301731</v>
      </c>
    </row>
    <row r="221" spans="1:6" ht="15" customHeight="1" x14ac:dyDescent="0.2">
      <c r="A221" s="74" t="s">
        <v>258</v>
      </c>
      <c r="B221" s="192">
        <f t="shared" si="27"/>
        <v>714.15</v>
      </c>
      <c r="C221" s="192" t="s">
        <v>51</v>
      </c>
      <c r="D221" s="204">
        <v>714.15</v>
      </c>
      <c r="E221" s="246">
        <v>89069</v>
      </c>
      <c r="F221" s="166">
        <f t="shared" si="26"/>
        <v>124.72029685640273</v>
      </c>
    </row>
    <row r="222" spans="1:6" ht="15" customHeight="1" x14ac:dyDescent="0.2">
      <c r="A222" s="74" t="s">
        <v>106</v>
      </c>
      <c r="B222" s="192">
        <f t="shared" si="27"/>
        <v>1031.74</v>
      </c>
      <c r="C222" s="200">
        <v>0.1</v>
      </c>
      <c r="D222" s="192">
        <v>1031.6400000000001</v>
      </c>
      <c r="E222" s="246">
        <v>487011</v>
      </c>
      <c r="F222" s="166">
        <f t="shared" si="26"/>
        <v>472.02880570686415</v>
      </c>
    </row>
    <row r="223" spans="1:6" ht="15" customHeight="1" x14ac:dyDescent="0.2">
      <c r="A223" s="74" t="s">
        <v>259</v>
      </c>
      <c r="B223" s="192">
        <f t="shared" si="27"/>
        <v>928.24</v>
      </c>
      <c r="C223" s="192" t="s">
        <v>51</v>
      </c>
      <c r="D223" s="204">
        <v>928.24</v>
      </c>
      <c r="E223" s="246">
        <v>117266</v>
      </c>
      <c r="F223" s="166">
        <f t="shared" si="26"/>
        <v>126.3315521847798</v>
      </c>
    </row>
    <row r="224" spans="1:6" ht="15" customHeight="1" x14ac:dyDescent="0.2">
      <c r="A224" s="74" t="s">
        <v>261</v>
      </c>
      <c r="B224" s="192">
        <f t="shared" si="27"/>
        <v>369.57</v>
      </c>
      <c r="C224" s="192" t="s">
        <v>51</v>
      </c>
      <c r="D224" s="204">
        <v>369.57</v>
      </c>
      <c r="E224" s="246">
        <v>30084</v>
      </c>
      <c r="F224" s="166">
        <f t="shared" si="26"/>
        <v>81.402711259030767</v>
      </c>
    </row>
    <row r="225" spans="1:6" ht="15" customHeight="1" x14ac:dyDescent="0.2">
      <c r="A225" s="74" t="s">
        <v>260</v>
      </c>
      <c r="B225" s="192">
        <f t="shared" si="27"/>
        <v>950.53</v>
      </c>
      <c r="C225" s="200">
        <v>0.05</v>
      </c>
      <c r="D225" s="204">
        <v>950.48</v>
      </c>
      <c r="E225" s="246">
        <v>34049</v>
      </c>
      <c r="F225" s="166">
        <f t="shared" si="26"/>
        <v>35.82106824613637</v>
      </c>
    </row>
    <row r="226" spans="1:6" s="98" customFormat="1" ht="15" customHeight="1" x14ac:dyDescent="0.25">
      <c r="A226" s="179" t="s">
        <v>7</v>
      </c>
      <c r="B226" s="250">
        <f>SUM(B227:B236)</f>
        <v>6167.9700000000012</v>
      </c>
      <c r="C226" s="250">
        <f>SUM(C227:C236)</f>
        <v>1.65</v>
      </c>
      <c r="D226" s="250">
        <f>SUM(D227:D236)</f>
        <v>6166.3200000000015</v>
      </c>
      <c r="E226" s="251">
        <f>SUM(E227:E236)</f>
        <v>487525</v>
      </c>
      <c r="F226" s="249">
        <f>E226/B226</f>
        <v>79.04140260085569</v>
      </c>
    </row>
    <row r="227" spans="1:6" ht="15" customHeight="1" x14ac:dyDescent="0.2">
      <c r="A227" s="74" t="s">
        <v>262</v>
      </c>
      <c r="B227" s="192">
        <f>SUM(C227:D227)</f>
        <v>630.38</v>
      </c>
      <c r="C227" s="192" t="s">
        <v>51</v>
      </c>
      <c r="D227" s="204">
        <v>630.38</v>
      </c>
      <c r="E227" s="246">
        <v>41202</v>
      </c>
      <c r="F227" s="123">
        <f t="shared" ref="F227:F237" si="28">E227/B227</f>
        <v>65.360576160411185</v>
      </c>
    </row>
    <row r="228" spans="1:6" ht="15" customHeight="1" x14ac:dyDescent="0.2">
      <c r="A228" s="74" t="s">
        <v>268</v>
      </c>
      <c r="B228" s="192">
        <f t="shared" ref="B228:B237" si="29">SUM(C228:D228)</f>
        <v>1051.55</v>
      </c>
      <c r="C228" s="192" t="s">
        <v>51</v>
      </c>
      <c r="D228" s="192">
        <v>1051.55</v>
      </c>
      <c r="E228" s="246">
        <v>35690</v>
      </c>
      <c r="F228" s="123">
        <f t="shared" si="28"/>
        <v>33.9403737340117</v>
      </c>
    </row>
    <row r="229" spans="1:6" ht="15" customHeight="1" x14ac:dyDescent="0.2">
      <c r="A229" s="74" t="s">
        <v>263</v>
      </c>
      <c r="B229" s="192">
        <f t="shared" si="29"/>
        <v>625.34</v>
      </c>
      <c r="C229" s="192" t="s">
        <v>51</v>
      </c>
      <c r="D229" s="204">
        <v>625.34</v>
      </c>
      <c r="E229" s="246">
        <v>18560</v>
      </c>
      <c r="F229" s="123">
        <f t="shared" si="28"/>
        <v>29.679854159337317</v>
      </c>
    </row>
    <row r="230" spans="1:6" ht="15" customHeight="1" x14ac:dyDescent="0.2">
      <c r="A230" s="74" t="s">
        <v>264</v>
      </c>
      <c r="B230" s="192">
        <f t="shared" si="29"/>
        <v>974.36</v>
      </c>
      <c r="C230" s="192" t="s">
        <v>51</v>
      </c>
      <c r="D230" s="204">
        <v>974.36</v>
      </c>
      <c r="E230" s="246">
        <v>76600</v>
      </c>
      <c r="F230" s="123">
        <f t="shared" si="28"/>
        <v>78.615706720308708</v>
      </c>
    </row>
    <row r="231" spans="1:6" ht="15" customHeight="1" x14ac:dyDescent="0.2">
      <c r="A231" s="74" t="s">
        <v>265</v>
      </c>
      <c r="B231" s="192">
        <f t="shared" si="29"/>
        <v>523.30999999999995</v>
      </c>
      <c r="C231" s="192" t="s">
        <v>51</v>
      </c>
      <c r="D231" s="204">
        <v>523.30999999999995</v>
      </c>
      <c r="E231" s="246">
        <v>28830</v>
      </c>
      <c r="F231" s="123">
        <f t="shared" si="28"/>
        <v>55.091628289159395</v>
      </c>
    </row>
    <row r="232" spans="1:6" ht="15" customHeight="1" x14ac:dyDescent="0.2">
      <c r="A232" s="74" t="s">
        <v>266</v>
      </c>
      <c r="B232" s="192">
        <f t="shared" si="29"/>
        <v>527.48</v>
      </c>
      <c r="C232" s="192" t="s">
        <v>51</v>
      </c>
      <c r="D232" s="204">
        <v>527.48</v>
      </c>
      <c r="E232" s="246">
        <v>20805</v>
      </c>
      <c r="F232" s="123">
        <f t="shared" si="28"/>
        <v>39.442253734738756</v>
      </c>
    </row>
    <row r="233" spans="1:6" ht="15" customHeight="1" x14ac:dyDescent="0.2">
      <c r="A233" s="74" t="s">
        <v>267</v>
      </c>
      <c r="B233" s="192">
        <f t="shared" si="29"/>
        <v>584.94000000000005</v>
      </c>
      <c r="C233" s="192" t="s">
        <v>51</v>
      </c>
      <c r="D233" s="204">
        <v>584.94000000000005</v>
      </c>
      <c r="E233" s="246">
        <v>25489</v>
      </c>
      <c r="F233" s="123">
        <f t="shared" si="28"/>
        <v>43.57540944370362</v>
      </c>
    </row>
    <row r="234" spans="1:6" ht="15" customHeight="1" x14ac:dyDescent="0.2">
      <c r="A234" s="74" t="s">
        <v>269</v>
      </c>
      <c r="B234" s="192">
        <f t="shared" si="29"/>
        <v>360.58</v>
      </c>
      <c r="C234" s="192">
        <v>1.65</v>
      </c>
      <c r="D234" s="204">
        <v>358.93</v>
      </c>
      <c r="E234" s="246">
        <v>10849</v>
      </c>
      <c r="F234" s="123">
        <f t="shared" si="28"/>
        <v>30.087636585501137</v>
      </c>
    </row>
    <row r="235" spans="1:6" ht="15" customHeight="1" x14ac:dyDescent="0.2">
      <c r="A235" s="74" t="s">
        <v>107</v>
      </c>
      <c r="B235" s="192">
        <f t="shared" si="29"/>
        <v>257.39</v>
      </c>
      <c r="C235" s="200" t="s">
        <v>51</v>
      </c>
      <c r="D235" s="204">
        <v>257.39</v>
      </c>
      <c r="E235" s="246">
        <v>213403</v>
      </c>
      <c r="F235" s="123">
        <f t="shared" si="28"/>
        <v>829.10369478223708</v>
      </c>
    </row>
    <row r="236" spans="1:6" ht="15" customHeight="1" x14ac:dyDescent="0.2">
      <c r="A236" s="74" t="s">
        <v>270</v>
      </c>
      <c r="B236" s="192">
        <f t="shared" si="29"/>
        <v>632.64</v>
      </c>
      <c r="C236" s="192" t="s">
        <v>51</v>
      </c>
      <c r="D236" s="204">
        <v>632.64</v>
      </c>
      <c r="E236" s="246">
        <v>16097</v>
      </c>
      <c r="F236" s="123">
        <f t="shared" si="28"/>
        <v>25.444170460293375</v>
      </c>
    </row>
    <row r="237" spans="1:6" s="98" customFormat="1" ht="15" customHeight="1" x14ac:dyDescent="0.25">
      <c r="A237" s="179" t="s">
        <v>73</v>
      </c>
      <c r="B237" s="250">
        <f t="shared" si="29"/>
        <v>2419.27</v>
      </c>
      <c r="C237" s="252">
        <v>215.12</v>
      </c>
      <c r="D237" s="254">
        <v>2204.15</v>
      </c>
      <c r="E237" s="255">
        <v>78738</v>
      </c>
      <c r="F237" s="249">
        <f t="shared" si="28"/>
        <v>32.54618128609043</v>
      </c>
    </row>
    <row r="238" spans="1:6" ht="15.75" customHeight="1" x14ac:dyDescent="0.2">
      <c r="A238" s="282" t="s">
        <v>457</v>
      </c>
      <c r="B238" s="75"/>
      <c r="C238" s="75"/>
      <c r="D238" s="75"/>
      <c r="E238" s="76"/>
      <c r="F238" s="73"/>
    </row>
    <row r="239" spans="1:6" ht="5.0999999999999996" customHeight="1" x14ac:dyDescent="0.2">
      <c r="A239" s="212"/>
      <c r="B239" s="216"/>
      <c r="C239" s="216"/>
      <c r="D239" s="216"/>
      <c r="E239" s="217"/>
      <c r="F239" s="210"/>
    </row>
    <row r="240" spans="1:6" ht="12.2" customHeight="1" x14ac:dyDescent="0.2">
      <c r="A240" s="285" t="s">
        <v>434</v>
      </c>
      <c r="B240" s="285"/>
      <c r="C240" s="285"/>
      <c r="D240" s="285"/>
      <c r="E240" s="285"/>
      <c r="F240" s="285"/>
    </row>
    <row r="241" spans="1:6" ht="12.2" customHeight="1" x14ac:dyDescent="0.2">
      <c r="A241" s="286"/>
      <c r="B241" s="286"/>
      <c r="C241" s="286"/>
      <c r="D241" s="286"/>
      <c r="E241" s="286"/>
      <c r="F241" s="286"/>
    </row>
    <row r="242" spans="1:6" x14ac:dyDescent="0.2">
      <c r="A242" s="287" t="s">
        <v>437</v>
      </c>
      <c r="B242" s="287"/>
      <c r="C242" s="287"/>
      <c r="D242" s="287"/>
      <c r="E242" s="287"/>
      <c r="F242" s="287"/>
    </row>
    <row r="243" spans="1:6" x14ac:dyDescent="0.2">
      <c r="A243" s="205"/>
      <c r="B243" s="206"/>
      <c r="C243" s="206"/>
      <c r="D243" s="205"/>
      <c r="E243" s="205"/>
      <c r="F243" s="47"/>
    </row>
    <row r="244" spans="1:6" x14ac:dyDescent="0.2">
      <c r="A244" s="95"/>
      <c r="B244" s="105"/>
      <c r="C244" s="105"/>
      <c r="D244" s="95"/>
      <c r="E244" s="95"/>
      <c r="F244" s="47"/>
    </row>
    <row r="245" spans="1:6" x14ac:dyDescent="0.2">
      <c r="B245" s="105"/>
      <c r="C245" s="105"/>
      <c r="D245" s="95"/>
      <c r="E245" s="95"/>
      <c r="F245" s="47"/>
    </row>
    <row r="246" spans="1:6" x14ac:dyDescent="0.2">
      <c r="A246" s="95"/>
      <c r="B246" s="105"/>
      <c r="C246" s="105"/>
      <c r="D246" s="95"/>
      <c r="E246" s="95"/>
      <c r="F246" s="47"/>
    </row>
    <row r="247" spans="1:6" x14ac:dyDescent="0.2">
      <c r="A247" s="95"/>
      <c r="B247" s="105"/>
      <c r="C247" s="105"/>
      <c r="D247" s="95"/>
      <c r="E247" s="95"/>
      <c r="F247" s="47"/>
    </row>
    <row r="248" spans="1:6" x14ac:dyDescent="0.2">
      <c r="A248" s="95"/>
      <c r="B248" s="105"/>
      <c r="C248" s="105"/>
      <c r="D248" s="95"/>
      <c r="E248" s="95"/>
      <c r="F248" s="47"/>
    </row>
    <row r="249" spans="1:6" x14ac:dyDescent="0.2">
      <c r="A249" s="95"/>
      <c r="B249" s="105"/>
      <c r="C249" s="105"/>
      <c r="D249" s="95"/>
      <c r="E249" s="95"/>
      <c r="F249" s="47"/>
    </row>
    <row r="250" spans="1:6" x14ac:dyDescent="0.2">
      <c r="A250" s="95"/>
      <c r="B250" s="105"/>
      <c r="C250" s="105"/>
      <c r="D250" s="95"/>
      <c r="E250" s="95"/>
      <c r="F250" s="47"/>
    </row>
    <row r="251" spans="1:6" x14ac:dyDescent="0.2">
      <c r="A251" s="95"/>
      <c r="B251" s="105"/>
      <c r="C251" s="105"/>
      <c r="D251" s="95"/>
      <c r="E251" s="95"/>
      <c r="F251" s="47"/>
    </row>
    <row r="252" spans="1:6" x14ac:dyDescent="0.2">
      <c r="A252" s="95"/>
      <c r="B252" s="105"/>
      <c r="C252" s="105"/>
      <c r="D252" s="95"/>
      <c r="E252" s="95"/>
      <c r="F252" s="47"/>
    </row>
    <row r="253" spans="1:6" x14ac:dyDescent="0.2">
      <c r="A253" s="95"/>
      <c r="B253" s="105"/>
      <c r="C253" s="105"/>
      <c r="D253" s="95"/>
      <c r="E253" s="95"/>
      <c r="F253" s="47"/>
    </row>
    <row r="254" spans="1:6" x14ac:dyDescent="0.2">
      <c r="A254" s="95"/>
      <c r="B254" s="105"/>
      <c r="C254" s="105"/>
      <c r="D254" s="95"/>
      <c r="E254" s="95"/>
      <c r="F254" s="47"/>
    </row>
    <row r="255" spans="1:6" x14ac:dyDescent="0.2">
      <c r="A255" s="167"/>
      <c r="B255" s="105"/>
      <c r="C255" s="105"/>
      <c r="D255" s="95"/>
      <c r="E255" s="95"/>
      <c r="F255" s="47"/>
    </row>
    <row r="256" spans="1:6" x14ac:dyDescent="0.2">
      <c r="A256" s="95"/>
      <c r="B256" s="105"/>
      <c r="C256" s="105"/>
      <c r="D256" s="95"/>
      <c r="E256" s="95"/>
      <c r="F256" s="47"/>
    </row>
    <row r="257" spans="1:7" x14ac:dyDescent="0.2">
      <c r="A257" s="272" t="s">
        <v>441</v>
      </c>
      <c r="B257" s="105"/>
      <c r="C257" s="105"/>
      <c r="D257" s="95"/>
      <c r="E257" s="95"/>
      <c r="F257" s="47"/>
    </row>
    <row r="258" spans="1:7" x14ac:dyDescent="0.2">
      <c r="A258" s="95"/>
      <c r="B258" s="105"/>
      <c r="C258" s="105"/>
      <c r="D258" s="95"/>
      <c r="E258" s="95"/>
      <c r="F258" s="47"/>
    </row>
    <row r="259" spans="1:7" x14ac:dyDescent="0.2">
      <c r="A259" s="95"/>
      <c r="B259" s="105"/>
      <c r="C259" s="105"/>
      <c r="D259" s="95"/>
      <c r="E259" s="95"/>
      <c r="F259" s="47"/>
    </row>
    <row r="260" spans="1:7" x14ac:dyDescent="0.2">
      <c r="A260" s="95"/>
      <c r="B260" s="105"/>
      <c r="C260" s="105"/>
      <c r="D260" s="95"/>
      <c r="E260" s="95"/>
      <c r="F260" s="47"/>
    </row>
    <row r="261" spans="1:7" x14ac:dyDescent="0.2">
      <c r="A261" s="95"/>
      <c r="B261" s="105"/>
      <c r="C261" s="105"/>
      <c r="D261" s="95"/>
      <c r="E261" s="95"/>
      <c r="F261" s="47"/>
    </row>
    <row r="262" spans="1:7" x14ac:dyDescent="0.2">
      <c r="A262" s="95"/>
      <c r="B262" s="105"/>
      <c r="C262" s="105"/>
      <c r="D262" s="95"/>
      <c r="E262" s="95"/>
      <c r="F262" s="47"/>
    </row>
    <row r="263" spans="1:7" x14ac:dyDescent="0.2">
      <c r="A263" s="95"/>
      <c r="B263" s="105"/>
      <c r="C263" s="105"/>
      <c r="D263" s="95"/>
      <c r="E263" s="95"/>
      <c r="F263" s="47"/>
    </row>
    <row r="264" spans="1:7" x14ac:dyDescent="0.2">
      <c r="A264" s="95"/>
      <c r="B264" s="105"/>
      <c r="C264" s="105"/>
      <c r="D264" s="95"/>
      <c r="E264" s="95"/>
      <c r="F264" s="47"/>
    </row>
    <row r="265" spans="1:7" x14ac:dyDescent="0.2">
      <c r="A265" s="95"/>
      <c r="B265" s="105"/>
      <c r="C265" s="105"/>
      <c r="D265" s="95"/>
      <c r="E265" s="95"/>
      <c r="F265" s="47"/>
    </row>
    <row r="266" spans="1:7" x14ac:dyDescent="0.2">
      <c r="A266" s="95"/>
      <c r="B266" s="105"/>
      <c r="C266" s="105"/>
      <c r="D266" s="95"/>
      <c r="E266" s="95"/>
      <c r="F266" s="47"/>
    </row>
    <row r="267" spans="1:7" x14ac:dyDescent="0.2">
      <c r="A267" s="95"/>
      <c r="B267" s="105"/>
      <c r="C267" s="105"/>
      <c r="D267" s="95"/>
      <c r="E267" s="95"/>
      <c r="F267" s="47"/>
    </row>
    <row r="268" spans="1:7" x14ac:dyDescent="0.2">
      <c r="A268" s="95"/>
      <c r="B268" s="105"/>
      <c r="C268" s="105"/>
      <c r="D268" s="95"/>
      <c r="E268" s="95"/>
      <c r="F268" s="47"/>
    </row>
    <row r="269" spans="1:7" x14ac:dyDescent="0.2">
      <c r="A269" s="95"/>
      <c r="B269" s="105"/>
      <c r="C269" s="105"/>
      <c r="D269" s="95"/>
      <c r="E269" s="95"/>
      <c r="F269" s="47"/>
    </row>
    <row r="270" spans="1:7" x14ac:dyDescent="0.2">
      <c r="A270" s="95"/>
      <c r="B270" s="105"/>
      <c r="C270" s="105"/>
      <c r="D270" s="95"/>
      <c r="E270" s="95"/>
      <c r="F270" s="47"/>
    </row>
    <row r="271" spans="1:7" x14ac:dyDescent="0.2">
      <c r="A271" s="167"/>
      <c r="G271" s="43"/>
    </row>
    <row r="272" spans="1:7" x14ac:dyDescent="0.2">
      <c r="G272" s="43"/>
    </row>
    <row r="273" spans="7:7" x14ac:dyDescent="0.2">
      <c r="G273" s="43"/>
    </row>
    <row r="274" spans="7:7" x14ac:dyDescent="0.2">
      <c r="G274" s="43"/>
    </row>
    <row r="275" spans="7:7" x14ac:dyDescent="0.2">
      <c r="G275" s="43"/>
    </row>
    <row r="276" spans="7:7" x14ac:dyDescent="0.2">
      <c r="G276" s="43"/>
    </row>
    <row r="277" spans="7:7" x14ac:dyDescent="0.2">
      <c r="G277" s="43"/>
    </row>
    <row r="278" spans="7:7" x14ac:dyDescent="0.2">
      <c r="G278" s="43"/>
    </row>
    <row r="279" spans="7:7" x14ac:dyDescent="0.2">
      <c r="G279" s="43"/>
    </row>
    <row r="280" spans="7:7" x14ac:dyDescent="0.2">
      <c r="G280" s="43"/>
    </row>
    <row r="281" spans="7:7" x14ac:dyDescent="0.2">
      <c r="G281" s="43"/>
    </row>
    <row r="282" spans="7:7" x14ac:dyDescent="0.2">
      <c r="G282" s="43"/>
    </row>
    <row r="283" spans="7:7" x14ac:dyDescent="0.2">
      <c r="G283" s="43"/>
    </row>
    <row r="284" spans="7:7" x14ac:dyDescent="0.2">
      <c r="G284" s="43"/>
    </row>
    <row r="285" spans="7:7" x14ac:dyDescent="0.2">
      <c r="G285" s="43"/>
    </row>
    <row r="286" spans="7:7" x14ac:dyDescent="0.2">
      <c r="G286" s="43"/>
    </row>
  </sheetData>
  <mergeCells count="12">
    <mergeCell ref="A240:F241"/>
    <mergeCell ref="A242:F242"/>
    <mergeCell ref="B4:F4"/>
    <mergeCell ref="B57:F57"/>
    <mergeCell ref="B108:F108"/>
    <mergeCell ref="B160:F160"/>
    <mergeCell ref="B211:F211"/>
    <mergeCell ref="B5:D5"/>
    <mergeCell ref="B58:D58"/>
    <mergeCell ref="B109:D109"/>
    <mergeCell ref="B161:D161"/>
    <mergeCell ref="B212:D212"/>
  </mergeCells>
  <pageMargins left="0.59055118110236227" right="0.59055118110236227" top="0.59055118110236227" bottom="0.59055118110236227" header="0.59055118110236227" footer="0.59055118110236227"/>
  <pageSetup paperSize="119" firstPageNumber="26" orientation="portrait" useFirstPageNumber="1" r:id="rId1"/>
  <headerFooter alignWithMargins="0"/>
  <rowBreaks count="6" manualBreakCount="6">
    <brk id="53" max="5" man="1"/>
    <brk id="104" max="5" man="1"/>
    <brk id="156" max="5" man="1"/>
    <brk id="207" max="5" man="1"/>
    <brk id="264" max="5" man="1"/>
    <brk id="269" max="5" man="1"/>
  </rowBreaks>
  <ignoredErrors>
    <ignoredError sqref="B12:E34 B75:E88 B73:E74 B120:E141 B167:E174 B222:D237" formulaRange="1"/>
    <ignoredError sqref="F12:F34 F73:F74 F75:F88 F167:F174" formulaRange="1" unlockedFormula="1"/>
    <ignoredError sqref="F11 F63:F72 F113:F141 F166 F175:F189 F216:F237 F9" unlockedFormula="1"/>
    <ignoredError sqref="B51:F51 B35:E50 B90:E91 B89:E89 B142:E143 B175:D176 C177:D189 B190:E195 C196:E203" formula="1"/>
    <ignoredError sqref="F35:F50 F89 F90:F91 F142:F143 F190:F203" formula="1" unlockedFormula="1"/>
    <ignoredError sqref="B92:E102 B144:E155 B177:B189 B196:B203" formula="1" formulaRange="1"/>
    <ignoredError sqref="F92:F102 F144:F155" formula="1" formulaRange="1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G286"/>
  <sheetViews>
    <sheetView showGridLines="0" view="pageBreakPreview" zoomScaleNormal="100" zoomScaleSheetLayoutView="100" workbookViewId="0">
      <selection activeCell="K223" sqref="K223"/>
    </sheetView>
  </sheetViews>
  <sheetFormatPr baseColWidth="10" defaultColWidth="9.42578125" defaultRowHeight="14.25" x14ac:dyDescent="0.2"/>
  <cols>
    <col min="1" max="1" width="31.7109375" style="42" customWidth="1"/>
    <col min="2" max="2" width="13.7109375" style="43" customWidth="1"/>
    <col min="3" max="5" width="12.42578125" style="43" customWidth="1"/>
    <col min="6" max="6" width="12.42578125" style="44" customWidth="1"/>
    <col min="7" max="8" width="10.42578125" style="42" customWidth="1"/>
    <col min="9" max="15" width="9.42578125" style="42"/>
    <col min="16" max="16" width="13.42578125" style="42" customWidth="1"/>
    <col min="17" max="17" width="9.42578125" style="42"/>
    <col min="18" max="18" width="17.7109375" style="42" customWidth="1"/>
    <col min="19" max="19" width="19.85546875" style="42" customWidth="1"/>
    <col min="20" max="16384" width="9.42578125" style="42"/>
  </cols>
  <sheetData>
    <row r="1" spans="1:8" s="46" customFormat="1" ht="15" customHeight="1" x14ac:dyDescent="0.2">
      <c r="A1" s="188" t="s">
        <v>466</v>
      </c>
      <c r="B1" s="66"/>
      <c r="C1" s="66"/>
      <c r="D1" s="66"/>
      <c r="E1" s="66"/>
      <c r="F1" s="67"/>
      <c r="G1" s="68"/>
      <c r="H1" s="68"/>
    </row>
    <row r="2" spans="1:8" ht="15" customHeight="1" x14ac:dyDescent="0.2">
      <c r="A2" s="120"/>
      <c r="B2" s="59"/>
      <c r="C2" s="59"/>
      <c r="D2" s="59"/>
      <c r="E2" s="59"/>
      <c r="F2" s="60"/>
      <c r="G2" s="54"/>
      <c r="H2" s="54"/>
    </row>
    <row r="3" spans="1:8" ht="5.0999999999999996" customHeight="1" x14ac:dyDescent="0.2">
      <c r="A3" s="118"/>
      <c r="B3" s="111"/>
      <c r="C3" s="111"/>
      <c r="D3" s="111"/>
      <c r="E3" s="111"/>
      <c r="F3" s="112"/>
      <c r="G3" s="54"/>
      <c r="H3" s="54"/>
    </row>
    <row r="4" spans="1:8" ht="15" customHeight="1" x14ac:dyDescent="0.2">
      <c r="A4" s="119"/>
      <c r="B4" s="288"/>
      <c r="C4" s="288"/>
      <c r="D4" s="288"/>
      <c r="E4" s="288"/>
      <c r="F4" s="288"/>
    </row>
    <row r="5" spans="1:8" ht="15" customHeight="1" x14ac:dyDescent="0.2">
      <c r="A5" s="274"/>
      <c r="B5" s="295" t="s">
        <v>465</v>
      </c>
      <c r="C5" s="295"/>
      <c r="D5" s="295"/>
      <c r="E5" s="264" t="s">
        <v>79</v>
      </c>
      <c r="F5" s="264" t="s">
        <v>98</v>
      </c>
    </row>
    <row r="6" spans="1:8" ht="15" customHeight="1" x14ac:dyDescent="0.2">
      <c r="A6" s="179"/>
      <c r="B6" s="296"/>
      <c r="C6" s="296" t="s">
        <v>347</v>
      </c>
      <c r="D6" s="297" t="s">
        <v>140</v>
      </c>
      <c r="E6" s="264" t="s">
        <v>436</v>
      </c>
      <c r="F6" s="264" t="s">
        <v>459</v>
      </c>
    </row>
    <row r="7" spans="1:8" ht="15" customHeight="1" x14ac:dyDescent="0.2">
      <c r="A7" s="179" t="s">
        <v>100</v>
      </c>
      <c r="B7" s="264" t="s">
        <v>348</v>
      </c>
      <c r="C7" s="264" t="s">
        <v>349</v>
      </c>
      <c r="D7" s="267" t="s">
        <v>141</v>
      </c>
      <c r="E7" s="264" t="s">
        <v>284</v>
      </c>
      <c r="F7" s="264" t="s">
        <v>444</v>
      </c>
    </row>
    <row r="8" spans="1:8" ht="5.0999999999999996" customHeight="1" x14ac:dyDescent="0.2">
      <c r="A8" s="113"/>
      <c r="B8" s="260"/>
      <c r="C8" s="260"/>
      <c r="D8" s="260"/>
      <c r="E8" s="260"/>
      <c r="F8" s="121"/>
    </row>
    <row r="9" spans="1:8" s="98" customFormat="1" ht="14.45" customHeight="1" x14ac:dyDescent="0.25">
      <c r="A9" s="179" t="s">
        <v>80</v>
      </c>
      <c r="B9" s="247">
        <f>SUM(B11,B23,B35,B63,B75,B89,B113,B122,B131,B142,B166,B175,B190,B216,B226,B237)</f>
        <v>109884.01000000001</v>
      </c>
      <c r="C9" s="247">
        <f>SUM(C11,C23,C35,C63,C75,C89,C113,C122,C131,C142,C166,C175,C190,C216,C226,C237)</f>
        <v>3126.41</v>
      </c>
      <c r="D9" s="247">
        <f>SUM(D11,D23,D35,D63,D75,D89,D113,D122,D131,D142,D166,D175,D190,D216,D226,D237)</f>
        <v>106757.6</v>
      </c>
      <c r="E9" s="248">
        <f>(E11+E23+E35+E63+E75+E89+E113+E122+E131+E142+E166+E175+E190+E216+E226+E237)</f>
        <v>10055968</v>
      </c>
      <c r="F9" s="249">
        <f>E9/B9</f>
        <v>91.514388672200795</v>
      </c>
    </row>
    <row r="10" spans="1:8" s="294" customFormat="1" ht="5.0999999999999996" customHeight="1" x14ac:dyDescent="0.25">
      <c r="A10" s="290"/>
      <c r="B10" s="291"/>
      <c r="C10" s="291"/>
      <c r="D10" s="291"/>
      <c r="E10" s="292"/>
      <c r="F10" s="293"/>
    </row>
    <row r="11" spans="1:8" s="98" customFormat="1" ht="14.45" customHeight="1" x14ac:dyDescent="0.25">
      <c r="A11" s="179" t="s">
        <v>139</v>
      </c>
      <c r="B11" s="250">
        <f>SUM(B12:B22)</f>
        <v>8883.74</v>
      </c>
      <c r="C11" s="250">
        <f>SUM(C12:C22)</f>
        <v>68.470000000000013</v>
      </c>
      <c r="D11" s="250">
        <f>SUM(D12:D22)</f>
        <v>8815.27</v>
      </c>
      <c r="E11" s="251">
        <f>SUM(E12:E22)</f>
        <v>528996</v>
      </c>
      <c r="F11" s="249">
        <f>E11/B11</f>
        <v>59.546542334647349</v>
      </c>
    </row>
    <row r="12" spans="1:8" ht="14.45" customHeight="1" x14ac:dyDescent="0.2">
      <c r="A12" s="191" t="s">
        <v>445</v>
      </c>
      <c r="B12" s="192">
        <f>SUM(C12:D12)</f>
        <v>1710.87</v>
      </c>
      <c r="C12" s="192">
        <v>7.87</v>
      </c>
      <c r="D12" s="193">
        <v>1703</v>
      </c>
      <c r="E12" s="194">
        <v>32479</v>
      </c>
      <c r="F12" s="123">
        <f t="shared" ref="F12:F22" si="0">E12/B12</f>
        <v>18.983908771560671</v>
      </c>
    </row>
    <row r="13" spans="1:8" ht="14.45" customHeight="1" x14ac:dyDescent="0.2">
      <c r="A13" s="191" t="s">
        <v>447</v>
      </c>
      <c r="B13" s="192">
        <f t="shared" ref="B13:B22" si="1">SUM(C13:D13)</f>
        <v>914.65</v>
      </c>
      <c r="C13" s="192">
        <v>15.3</v>
      </c>
      <c r="D13" s="193">
        <v>899.35</v>
      </c>
      <c r="E13" s="194">
        <v>22136</v>
      </c>
      <c r="F13" s="123">
        <f t="shared" si="0"/>
        <v>24.201607172142349</v>
      </c>
    </row>
    <row r="14" spans="1:8" ht="14.45" customHeight="1" x14ac:dyDescent="0.2">
      <c r="A14" s="191" t="s">
        <v>448</v>
      </c>
      <c r="B14" s="192">
        <f t="shared" si="1"/>
        <v>857.9</v>
      </c>
      <c r="C14" s="192">
        <v>9.3800000000000008</v>
      </c>
      <c r="D14" s="193">
        <v>848.52</v>
      </c>
      <c r="E14" s="194">
        <v>29288</v>
      </c>
      <c r="F14" s="123">
        <f t="shared" si="0"/>
        <v>34.139177060263435</v>
      </c>
    </row>
    <row r="15" spans="1:8" ht="14.45" customHeight="1" x14ac:dyDescent="0.2">
      <c r="A15" s="191" t="s">
        <v>449</v>
      </c>
      <c r="B15" s="192">
        <f t="shared" si="1"/>
        <v>693.06999999999994</v>
      </c>
      <c r="C15" s="192">
        <v>10.26</v>
      </c>
      <c r="D15" s="193">
        <v>682.81</v>
      </c>
      <c r="E15" s="194">
        <v>26977</v>
      </c>
      <c r="F15" s="123">
        <f t="shared" si="0"/>
        <v>38.92391821893893</v>
      </c>
    </row>
    <row r="16" spans="1:8" ht="14.45" customHeight="1" x14ac:dyDescent="0.2">
      <c r="A16" s="191" t="s">
        <v>450</v>
      </c>
      <c r="B16" s="192">
        <f t="shared" si="1"/>
        <v>641.70000000000005</v>
      </c>
      <c r="C16" s="192">
        <v>7.51</v>
      </c>
      <c r="D16" s="193">
        <v>634.19000000000005</v>
      </c>
      <c r="E16" s="194">
        <v>31196</v>
      </c>
      <c r="F16" s="123">
        <f t="shared" si="0"/>
        <v>48.614617422471554</v>
      </c>
    </row>
    <row r="17" spans="1:137" ht="14.45" customHeight="1" x14ac:dyDescent="0.2">
      <c r="A17" s="191" t="s">
        <v>451</v>
      </c>
      <c r="B17" s="192">
        <f t="shared" si="1"/>
        <v>764.51</v>
      </c>
      <c r="C17" s="195" t="s">
        <v>51</v>
      </c>
      <c r="D17" s="193">
        <v>764.51</v>
      </c>
      <c r="E17" s="194">
        <v>33979</v>
      </c>
      <c r="F17" s="123">
        <f t="shared" si="0"/>
        <v>44.445461799060837</v>
      </c>
    </row>
    <row r="18" spans="1:137" ht="14.45" customHeight="1" x14ac:dyDescent="0.2">
      <c r="A18" s="191" t="s">
        <v>452</v>
      </c>
      <c r="B18" s="192">
        <f t="shared" si="1"/>
        <v>1111.9000000000001</v>
      </c>
      <c r="C18" s="192">
        <v>0.19</v>
      </c>
      <c r="D18" s="193">
        <v>1111.71</v>
      </c>
      <c r="E18" s="194">
        <v>81621</v>
      </c>
      <c r="F18" s="123">
        <f t="shared" si="0"/>
        <v>73.406781185358383</v>
      </c>
    </row>
    <row r="19" spans="1:137" ht="14.45" customHeight="1" x14ac:dyDescent="0.2">
      <c r="A19" s="191" t="s">
        <v>453</v>
      </c>
      <c r="B19" s="192">
        <f t="shared" si="1"/>
        <v>730.93999999999994</v>
      </c>
      <c r="C19" s="192">
        <v>16.670000000000002</v>
      </c>
      <c r="D19" s="193">
        <v>714.27</v>
      </c>
      <c r="E19" s="194">
        <v>169701</v>
      </c>
      <c r="F19" s="123">
        <f t="shared" si="0"/>
        <v>232.16816701781269</v>
      </c>
    </row>
    <row r="20" spans="1:137" ht="14.45" customHeight="1" x14ac:dyDescent="0.2">
      <c r="A20" s="191" t="s">
        <v>256</v>
      </c>
      <c r="B20" s="192">
        <f t="shared" si="1"/>
        <v>325.93</v>
      </c>
      <c r="C20" s="192">
        <v>1.29</v>
      </c>
      <c r="D20" s="193">
        <v>324.64</v>
      </c>
      <c r="E20" s="194">
        <v>29476</v>
      </c>
      <c r="F20" s="123">
        <f t="shared" si="0"/>
        <v>90.43659681526708</v>
      </c>
    </row>
    <row r="21" spans="1:137" ht="14.45" customHeight="1" x14ac:dyDescent="0.2">
      <c r="A21" s="191" t="s">
        <v>454</v>
      </c>
      <c r="B21" s="192">
        <f t="shared" si="1"/>
        <v>408.22</v>
      </c>
      <c r="C21" s="195" t="s">
        <v>51</v>
      </c>
      <c r="D21" s="193">
        <v>408.22</v>
      </c>
      <c r="E21" s="194">
        <v>39282</v>
      </c>
      <c r="F21" s="123">
        <f t="shared" si="0"/>
        <v>96.227524374111994</v>
      </c>
    </row>
    <row r="22" spans="1:137" ht="14.45" customHeight="1" x14ac:dyDescent="0.2">
      <c r="A22" s="191" t="s">
        <v>455</v>
      </c>
      <c r="B22" s="192">
        <f t="shared" si="1"/>
        <v>724.05</v>
      </c>
      <c r="C22" s="195" t="s">
        <v>51</v>
      </c>
      <c r="D22" s="193">
        <v>724.05</v>
      </c>
      <c r="E22" s="194">
        <v>32861</v>
      </c>
      <c r="F22" s="123">
        <f t="shared" si="0"/>
        <v>45.384987224639183</v>
      </c>
    </row>
    <row r="23" spans="1:137" s="98" customFormat="1" ht="14.45" customHeight="1" x14ac:dyDescent="0.25">
      <c r="A23" s="179" t="s">
        <v>321</v>
      </c>
      <c r="B23" s="250">
        <f>SUM(B24:B34)</f>
        <v>4003.24</v>
      </c>
      <c r="C23" s="250">
        <f>SUM(C24:C34)</f>
        <v>1.52</v>
      </c>
      <c r="D23" s="250">
        <f>SUM(D24:D34)</f>
        <v>4001.72</v>
      </c>
      <c r="E23" s="251">
        <f>SUM(E24:E34)</f>
        <v>465294</v>
      </c>
      <c r="F23" s="249">
        <f>E23/B23</f>
        <v>116.22935422307931</v>
      </c>
    </row>
    <row r="24" spans="1:137" ht="14.45" customHeight="1" x14ac:dyDescent="0.2">
      <c r="A24" s="196" t="s">
        <v>322</v>
      </c>
      <c r="B24" s="192">
        <f>SUM(C24:D24)</f>
        <v>784.14</v>
      </c>
      <c r="C24" s="192">
        <v>1.5</v>
      </c>
      <c r="D24" s="193">
        <v>782.64</v>
      </c>
      <c r="E24" s="194">
        <v>40019</v>
      </c>
      <c r="F24" s="123">
        <f t="shared" ref="F24:F34" si="2">E24/B24</f>
        <v>51.035529369755402</v>
      </c>
    </row>
    <row r="25" spans="1:137" ht="14.45" customHeight="1" x14ac:dyDescent="0.2">
      <c r="A25" s="197" t="s">
        <v>142</v>
      </c>
      <c r="B25" s="192">
        <f t="shared" ref="B25:B34" si="3">SUM(C25:D25)</f>
        <v>270.86</v>
      </c>
      <c r="C25" s="190" t="s">
        <v>51</v>
      </c>
      <c r="D25" s="193">
        <v>270.86</v>
      </c>
      <c r="E25" s="194">
        <v>40719</v>
      </c>
      <c r="F25" s="123">
        <f t="shared" si="2"/>
        <v>150.33227497600237</v>
      </c>
    </row>
    <row r="26" spans="1:137" ht="14.45" customHeight="1" x14ac:dyDescent="0.2">
      <c r="A26" s="197" t="s">
        <v>143</v>
      </c>
      <c r="B26" s="192">
        <f t="shared" si="3"/>
        <v>110.26</v>
      </c>
      <c r="C26" s="190" t="s">
        <v>51</v>
      </c>
      <c r="D26" s="193">
        <v>110.26</v>
      </c>
      <c r="E26" s="194">
        <v>24838</v>
      </c>
      <c r="F26" s="123">
        <f t="shared" si="2"/>
        <v>225.26754942862325</v>
      </c>
    </row>
    <row r="27" spans="1:137" ht="14.45" customHeight="1" x14ac:dyDescent="0.2">
      <c r="A27" s="197" t="s">
        <v>144</v>
      </c>
      <c r="B27" s="192">
        <f t="shared" si="3"/>
        <v>239.42</v>
      </c>
      <c r="C27" s="190" t="s">
        <v>51</v>
      </c>
      <c r="D27" s="193">
        <v>239.42</v>
      </c>
      <c r="E27" s="194">
        <v>38673</v>
      </c>
      <c r="F27" s="123">
        <f t="shared" si="2"/>
        <v>161.52785899256537</v>
      </c>
    </row>
    <row r="28" spans="1:137" ht="14.45" customHeight="1" x14ac:dyDescent="0.2">
      <c r="A28" s="197" t="s">
        <v>145</v>
      </c>
      <c r="B28" s="192">
        <f t="shared" si="3"/>
        <v>154.63</v>
      </c>
      <c r="C28" s="190" t="s">
        <v>51</v>
      </c>
      <c r="D28" s="193">
        <v>154.63</v>
      </c>
      <c r="E28" s="194">
        <v>45258</v>
      </c>
      <c r="F28" s="123">
        <f t="shared" si="2"/>
        <v>292.68576602211732</v>
      </c>
    </row>
    <row r="29" spans="1:137" ht="14.45" customHeight="1" x14ac:dyDescent="0.2">
      <c r="A29" s="197" t="s">
        <v>146</v>
      </c>
      <c r="B29" s="192">
        <f t="shared" si="3"/>
        <v>126.37</v>
      </c>
      <c r="C29" s="190" t="s">
        <v>51</v>
      </c>
      <c r="D29" s="193">
        <v>126.37</v>
      </c>
      <c r="E29" s="194">
        <v>46388</v>
      </c>
      <c r="F29" s="123">
        <f t="shared" si="2"/>
        <v>367.08079449236368</v>
      </c>
      <c r="H29" s="106"/>
    </row>
    <row r="30" spans="1:137" s="94" customFormat="1" ht="14.45" customHeight="1" x14ac:dyDescent="0.2">
      <c r="A30" s="197" t="s">
        <v>158</v>
      </c>
      <c r="B30" s="192">
        <f t="shared" si="3"/>
        <v>197.91</v>
      </c>
      <c r="C30" s="190" t="s">
        <v>51</v>
      </c>
      <c r="D30" s="193">
        <v>197.91</v>
      </c>
      <c r="E30" s="194">
        <v>36665</v>
      </c>
      <c r="F30" s="123">
        <f t="shared" si="2"/>
        <v>185.26097721186397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68"/>
      <c r="CL30" s="168"/>
      <c r="CM30" s="168"/>
      <c r="CN30" s="168"/>
      <c r="CO30" s="168"/>
      <c r="CP30" s="168"/>
      <c r="CQ30" s="168"/>
      <c r="CR30" s="168"/>
      <c r="CS30" s="168"/>
      <c r="CT30" s="168"/>
      <c r="CU30" s="168"/>
      <c r="CV30" s="168"/>
      <c r="CW30" s="168"/>
      <c r="CX30" s="168"/>
      <c r="CY30" s="168"/>
      <c r="CZ30" s="168"/>
      <c r="DA30" s="168"/>
      <c r="DB30" s="168"/>
      <c r="DC30" s="168"/>
      <c r="DD30" s="168"/>
      <c r="DE30" s="168"/>
      <c r="DF30" s="168"/>
      <c r="DG30" s="168"/>
      <c r="DH30" s="168"/>
      <c r="DI30" s="168"/>
      <c r="DJ30" s="168"/>
      <c r="DK30" s="168"/>
      <c r="DL30" s="168"/>
      <c r="DM30" s="168"/>
      <c r="DN30" s="168"/>
      <c r="DO30" s="168"/>
      <c r="DP30" s="168"/>
      <c r="DQ30" s="168"/>
      <c r="DR30" s="168"/>
      <c r="DS30" s="168"/>
      <c r="DT30" s="168"/>
      <c r="DU30" s="168"/>
      <c r="DV30" s="168"/>
      <c r="DW30" s="168"/>
      <c r="DX30" s="168"/>
      <c r="DY30" s="168"/>
      <c r="DZ30" s="168"/>
      <c r="EA30" s="168"/>
      <c r="EB30" s="168"/>
      <c r="EC30" s="168"/>
      <c r="ED30" s="168"/>
      <c r="EE30" s="168"/>
      <c r="EF30" s="168"/>
      <c r="EG30" s="168"/>
    </row>
    <row r="31" spans="1:137" s="94" customFormat="1" ht="14.45" customHeight="1" x14ac:dyDescent="0.2">
      <c r="A31" s="197" t="s">
        <v>159</v>
      </c>
      <c r="B31" s="192">
        <f t="shared" si="3"/>
        <v>194.36</v>
      </c>
      <c r="C31" s="190" t="s">
        <v>51</v>
      </c>
      <c r="D31" s="193">
        <v>194.36</v>
      </c>
      <c r="E31" s="194">
        <v>30820</v>
      </c>
      <c r="F31" s="123">
        <f t="shared" si="2"/>
        <v>158.57172257666184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8"/>
      <c r="BW31" s="168"/>
      <c r="BX31" s="168"/>
      <c r="BY31" s="168"/>
      <c r="BZ31" s="168"/>
      <c r="CA31" s="168"/>
      <c r="CB31" s="168"/>
      <c r="CC31" s="168"/>
      <c r="CD31" s="168"/>
      <c r="CE31" s="168"/>
      <c r="CF31" s="168"/>
      <c r="CG31" s="168"/>
      <c r="CH31" s="168"/>
      <c r="CI31" s="168"/>
      <c r="CJ31" s="168"/>
      <c r="CK31" s="168"/>
      <c r="CL31" s="168"/>
      <c r="CM31" s="168"/>
      <c r="CN31" s="168"/>
      <c r="CO31" s="168"/>
      <c r="CP31" s="168"/>
      <c r="CQ31" s="168"/>
      <c r="CR31" s="168"/>
      <c r="CS31" s="168"/>
      <c r="CT31" s="168"/>
      <c r="CU31" s="168"/>
      <c r="CV31" s="168"/>
      <c r="CW31" s="168"/>
      <c r="CX31" s="168"/>
      <c r="CY31" s="168"/>
      <c r="CZ31" s="168"/>
      <c r="DA31" s="168"/>
      <c r="DB31" s="168"/>
      <c r="DC31" s="168"/>
      <c r="DD31" s="168"/>
      <c r="DE31" s="168"/>
      <c r="DF31" s="168"/>
      <c r="DG31" s="168"/>
      <c r="DH31" s="168"/>
      <c r="DI31" s="168"/>
      <c r="DJ31" s="168"/>
      <c r="DK31" s="168"/>
      <c r="DL31" s="168"/>
      <c r="DM31" s="168"/>
      <c r="DN31" s="168"/>
      <c r="DO31" s="168"/>
      <c r="DP31" s="168"/>
      <c r="DQ31" s="168"/>
      <c r="DR31" s="168"/>
      <c r="DS31" s="168"/>
      <c r="DT31" s="168"/>
      <c r="DU31" s="168"/>
      <c r="DV31" s="168"/>
      <c r="DW31" s="168"/>
      <c r="DX31" s="168"/>
      <c r="DY31" s="168"/>
      <c r="DZ31" s="168"/>
      <c r="EA31" s="168"/>
      <c r="EB31" s="168"/>
      <c r="EC31" s="168"/>
      <c r="ED31" s="168"/>
      <c r="EE31" s="168"/>
      <c r="EF31" s="168"/>
      <c r="EG31" s="168"/>
    </row>
    <row r="32" spans="1:137" ht="14.45" customHeight="1" x14ac:dyDescent="0.2">
      <c r="A32" s="197" t="s">
        <v>160</v>
      </c>
      <c r="B32" s="192">
        <f t="shared" si="3"/>
        <v>688.69</v>
      </c>
      <c r="C32" s="190" t="s">
        <v>51</v>
      </c>
      <c r="D32" s="193">
        <v>688.69</v>
      </c>
      <c r="E32" s="194">
        <v>77888</v>
      </c>
      <c r="F32" s="123">
        <f t="shared" si="2"/>
        <v>113.0958776808143</v>
      </c>
    </row>
    <row r="33" spans="1:8" ht="14.45" customHeight="1" x14ac:dyDescent="0.2">
      <c r="A33" s="196" t="s">
        <v>323</v>
      </c>
      <c r="B33" s="192">
        <f t="shared" si="3"/>
        <v>301.66000000000003</v>
      </c>
      <c r="C33" s="190" t="s">
        <v>51</v>
      </c>
      <c r="D33" s="193">
        <v>301.66000000000003</v>
      </c>
      <c r="E33" s="194">
        <v>19756</v>
      </c>
      <c r="F33" s="123">
        <f t="shared" si="2"/>
        <v>65.490950076244772</v>
      </c>
    </row>
    <row r="34" spans="1:8" ht="14.45" customHeight="1" x14ac:dyDescent="0.2">
      <c r="A34" s="196" t="s">
        <v>355</v>
      </c>
      <c r="B34" s="192">
        <f t="shared" si="3"/>
        <v>934.93999999999994</v>
      </c>
      <c r="C34" s="192">
        <v>0.02</v>
      </c>
      <c r="D34" s="193">
        <v>934.92</v>
      </c>
      <c r="E34" s="194">
        <v>64270</v>
      </c>
      <c r="F34" s="123">
        <f t="shared" si="2"/>
        <v>68.742379190108466</v>
      </c>
      <c r="H34" s="106"/>
    </row>
    <row r="35" spans="1:8" s="98" customFormat="1" ht="14.45" customHeight="1" x14ac:dyDescent="0.25">
      <c r="A35" s="179" t="s">
        <v>324</v>
      </c>
      <c r="B35" s="252">
        <f>SUM(B36:B50)</f>
        <v>728.25999999999988</v>
      </c>
      <c r="C35" s="252">
        <f>SUM(C36:C50)</f>
        <v>0</v>
      </c>
      <c r="D35" s="252">
        <f>SUM(D36:D50)</f>
        <v>728.25999999999988</v>
      </c>
      <c r="E35" s="251">
        <f>SUM(E36:E50)</f>
        <v>1814207</v>
      </c>
      <c r="F35" s="249">
        <f>E35/B35</f>
        <v>2491.1528849586689</v>
      </c>
    </row>
    <row r="36" spans="1:8" ht="14.45" customHeight="1" x14ac:dyDescent="0.2">
      <c r="A36" s="74" t="s">
        <v>161</v>
      </c>
      <c r="B36" s="192">
        <f>SUM(C36:D36)</f>
        <v>35.81</v>
      </c>
      <c r="C36" s="190" t="s">
        <v>51</v>
      </c>
      <c r="D36" s="193">
        <v>35.81</v>
      </c>
      <c r="E36" s="194">
        <v>146563</v>
      </c>
      <c r="F36" s="123">
        <f t="shared" ref="F36:F50" si="4">E36/B36</f>
        <v>4092.7953085730242</v>
      </c>
    </row>
    <row r="37" spans="1:8" ht="14.45" customHeight="1" x14ac:dyDescent="0.2">
      <c r="A37" s="74" t="s">
        <v>162</v>
      </c>
      <c r="B37" s="192">
        <f t="shared" ref="B37:B50" si="5">SUM(C37:D37)</f>
        <v>12.26</v>
      </c>
      <c r="C37" s="190" t="s">
        <v>51</v>
      </c>
      <c r="D37" s="193">
        <v>12.26</v>
      </c>
      <c r="E37" s="194">
        <v>108200</v>
      </c>
      <c r="F37" s="123">
        <f t="shared" si="4"/>
        <v>8825.4486133768351</v>
      </c>
    </row>
    <row r="38" spans="1:8" ht="14.45" customHeight="1" x14ac:dyDescent="0.2">
      <c r="A38" s="74" t="s">
        <v>163</v>
      </c>
      <c r="B38" s="192">
        <f t="shared" si="5"/>
        <v>3.42</v>
      </c>
      <c r="C38" s="190" t="s">
        <v>51</v>
      </c>
      <c r="D38" s="193">
        <v>3.42</v>
      </c>
      <c r="E38" s="194">
        <v>110335</v>
      </c>
      <c r="F38" s="123">
        <f t="shared" si="4"/>
        <v>32261.695906432749</v>
      </c>
    </row>
    <row r="39" spans="1:8" ht="14.45" customHeight="1" x14ac:dyDescent="0.2">
      <c r="A39" s="74" t="s">
        <v>164</v>
      </c>
      <c r="B39" s="192">
        <f t="shared" si="5"/>
        <v>4.37</v>
      </c>
      <c r="C39" s="190" t="s">
        <v>51</v>
      </c>
      <c r="D39" s="193">
        <v>4.37</v>
      </c>
      <c r="E39" s="194">
        <v>67427</v>
      </c>
      <c r="F39" s="123">
        <f t="shared" si="4"/>
        <v>15429.519450800915</v>
      </c>
    </row>
    <row r="40" spans="1:8" ht="14.45" customHeight="1" x14ac:dyDescent="0.2">
      <c r="A40" s="74" t="s">
        <v>165</v>
      </c>
      <c r="B40" s="192">
        <f t="shared" si="5"/>
        <v>10.220000000000001</v>
      </c>
      <c r="C40" s="190" t="s">
        <v>51</v>
      </c>
      <c r="D40" s="193">
        <v>10.220000000000001</v>
      </c>
      <c r="E40" s="194">
        <v>37373</v>
      </c>
      <c r="F40" s="123">
        <f t="shared" si="4"/>
        <v>3656.8493150684931</v>
      </c>
    </row>
    <row r="41" spans="1:8" ht="14.45" customHeight="1" x14ac:dyDescent="0.2">
      <c r="A41" s="74" t="s">
        <v>166</v>
      </c>
      <c r="B41" s="192">
        <f t="shared" si="5"/>
        <v>141.49</v>
      </c>
      <c r="C41" s="190" t="s">
        <v>51</v>
      </c>
      <c r="D41" s="193">
        <v>141.49</v>
      </c>
      <c r="E41" s="194">
        <v>146555</v>
      </c>
      <c r="F41" s="123">
        <f t="shared" si="4"/>
        <v>1035.7975828680471</v>
      </c>
    </row>
    <row r="42" spans="1:8" ht="14.45" customHeight="1" x14ac:dyDescent="0.2">
      <c r="A42" s="74" t="s">
        <v>168</v>
      </c>
      <c r="B42" s="192">
        <f t="shared" si="5"/>
        <v>129.47999999999999</v>
      </c>
      <c r="C42" s="190" t="s">
        <v>51</v>
      </c>
      <c r="D42" s="193">
        <v>129.47999999999999</v>
      </c>
      <c r="E42" s="194">
        <v>112521</v>
      </c>
      <c r="F42" s="123">
        <f t="shared" si="4"/>
        <v>869.0222428174236</v>
      </c>
    </row>
    <row r="43" spans="1:8" ht="14.45" customHeight="1" x14ac:dyDescent="0.2">
      <c r="A43" s="74" t="s">
        <v>167</v>
      </c>
      <c r="B43" s="192">
        <f t="shared" si="5"/>
        <v>25.55</v>
      </c>
      <c r="C43" s="190" t="s">
        <v>51</v>
      </c>
      <c r="D43" s="193">
        <v>25.55</v>
      </c>
      <c r="E43" s="194">
        <v>140196</v>
      </c>
      <c r="F43" s="123">
        <f t="shared" si="4"/>
        <v>5487.1232876712329</v>
      </c>
    </row>
    <row r="44" spans="1:8" ht="14.45" customHeight="1" x14ac:dyDescent="0.2">
      <c r="A44" s="74" t="s">
        <v>169</v>
      </c>
      <c r="B44" s="192">
        <f t="shared" si="5"/>
        <v>12.28</v>
      </c>
      <c r="C44" s="190" t="s">
        <v>51</v>
      </c>
      <c r="D44" s="193">
        <v>12.28</v>
      </c>
      <c r="E44" s="194">
        <v>165622</v>
      </c>
      <c r="F44" s="123">
        <f t="shared" si="4"/>
        <v>13487.133550488599</v>
      </c>
    </row>
    <row r="45" spans="1:8" ht="14.45" customHeight="1" x14ac:dyDescent="0.2">
      <c r="A45" s="74" t="s">
        <v>170</v>
      </c>
      <c r="B45" s="192">
        <f t="shared" si="5"/>
        <v>10.19</v>
      </c>
      <c r="C45" s="190" t="s">
        <v>51</v>
      </c>
      <c r="D45" s="193">
        <v>10.19</v>
      </c>
      <c r="E45" s="194">
        <v>105251</v>
      </c>
      <c r="F45" s="123">
        <f t="shared" si="4"/>
        <v>10328.851815505397</v>
      </c>
    </row>
    <row r="46" spans="1:8" ht="14.45" customHeight="1" x14ac:dyDescent="0.2">
      <c r="A46" s="74" t="s">
        <v>171</v>
      </c>
      <c r="B46" s="192">
        <f t="shared" si="5"/>
        <v>23.17</v>
      </c>
      <c r="C46" s="190" t="s">
        <v>51</v>
      </c>
      <c r="D46" s="193">
        <v>23.17</v>
      </c>
      <c r="E46" s="194">
        <v>115623</v>
      </c>
      <c r="F46" s="123">
        <f t="shared" si="4"/>
        <v>4990.202848511005</v>
      </c>
    </row>
    <row r="47" spans="1:8" ht="14.45" customHeight="1" x14ac:dyDescent="0.2">
      <c r="A47" s="74" t="s">
        <v>172</v>
      </c>
      <c r="B47" s="192">
        <f t="shared" si="5"/>
        <v>37.14</v>
      </c>
      <c r="C47" s="190" t="s">
        <v>51</v>
      </c>
      <c r="D47" s="193">
        <v>37.14</v>
      </c>
      <c r="E47" s="194">
        <v>129998</v>
      </c>
      <c r="F47" s="123">
        <f t="shared" si="4"/>
        <v>3500.2154011847065</v>
      </c>
    </row>
    <row r="48" spans="1:8" ht="14.45" customHeight="1" x14ac:dyDescent="0.2">
      <c r="A48" s="74" t="s">
        <v>456</v>
      </c>
      <c r="B48" s="192">
        <f t="shared" si="5"/>
        <v>134.80000000000001</v>
      </c>
      <c r="C48" s="190" t="s">
        <v>51</v>
      </c>
      <c r="D48" s="193">
        <v>134.80000000000001</v>
      </c>
      <c r="E48" s="194">
        <v>176412</v>
      </c>
      <c r="F48" s="123">
        <f t="shared" si="4"/>
        <v>1308.694362017804</v>
      </c>
    </row>
    <row r="49" spans="1:6" ht="14.45" customHeight="1" x14ac:dyDescent="0.2">
      <c r="A49" s="74" t="s">
        <v>173</v>
      </c>
      <c r="B49" s="192">
        <f t="shared" si="5"/>
        <v>82.18</v>
      </c>
      <c r="C49" s="190" t="s">
        <v>51</v>
      </c>
      <c r="D49" s="193">
        <v>82.18</v>
      </c>
      <c r="E49" s="194">
        <v>180706</v>
      </c>
      <c r="F49" s="123">
        <f t="shared" si="4"/>
        <v>2198.9048430275006</v>
      </c>
    </row>
    <row r="50" spans="1:6" ht="14.45" customHeight="1" x14ac:dyDescent="0.2">
      <c r="A50" s="74" t="s">
        <v>174</v>
      </c>
      <c r="B50" s="192">
        <f t="shared" si="5"/>
        <v>65.900000000000006</v>
      </c>
      <c r="C50" s="190" t="s">
        <v>51</v>
      </c>
      <c r="D50" s="193">
        <v>65.900000000000006</v>
      </c>
      <c r="E50" s="194">
        <v>71425</v>
      </c>
      <c r="F50" s="123">
        <f t="shared" si="4"/>
        <v>1083.8391502276174</v>
      </c>
    </row>
    <row r="51" spans="1:6" ht="5.0999999999999996" customHeight="1" x14ac:dyDescent="0.2">
      <c r="A51" s="70"/>
      <c r="B51" s="198"/>
      <c r="C51" s="198"/>
      <c r="D51" s="198"/>
      <c r="E51" s="72"/>
      <c r="F51" s="268"/>
    </row>
    <row r="52" spans="1:6" ht="5.0999999999999996" customHeight="1" x14ac:dyDescent="0.2">
      <c r="A52" s="207"/>
      <c r="B52" s="269"/>
      <c r="C52" s="269"/>
      <c r="D52" s="269"/>
      <c r="E52" s="209"/>
      <c r="F52" s="270"/>
    </row>
    <row r="53" spans="1:6" ht="5.0999999999999996" customHeight="1" x14ac:dyDescent="0.2">
      <c r="A53" s="70"/>
      <c r="B53" s="198"/>
      <c r="C53" s="198"/>
      <c r="D53" s="198"/>
      <c r="E53" s="72"/>
      <c r="F53" s="268"/>
    </row>
    <row r="54" spans="1:6" ht="15" customHeight="1" x14ac:dyDescent="0.2">
      <c r="A54" s="188" t="s">
        <v>467</v>
      </c>
      <c r="B54" s="71"/>
      <c r="C54" s="71"/>
      <c r="D54" s="71"/>
      <c r="E54" s="72"/>
      <c r="F54" s="73"/>
    </row>
    <row r="55" spans="1:6" ht="5.0999999999999996" customHeight="1" x14ac:dyDescent="0.2">
      <c r="A55" s="61"/>
      <c r="B55" s="59"/>
      <c r="C55" s="59"/>
      <c r="D55" s="59"/>
      <c r="E55" s="59"/>
      <c r="F55" s="60"/>
    </row>
    <row r="56" spans="1:6" ht="5.0999999999999996" customHeight="1" x14ac:dyDescent="0.2">
      <c r="A56" s="118"/>
      <c r="B56" s="111"/>
      <c r="C56" s="111"/>
      <c r="D56" s="111"/>
      <c r="E56" s="111"/>
      <c r="F56" s="112"/>
    </row>
    <row r="57" spans="1:6" ht="15" customHeight="1" x14ac:dyDescent="0.2">
      <c r="A57" s="119"/>
      <c r="B57" s="288"/>
      <c r="C57" s="288"/>
      <c r="D57" s="288"/>
      <c r="E57" s="288"/>
      <c r="F57" s="288"/>
    </row>
    <row r="58" spans="1:6" ht="15" customHeight="1" x14ac:dyDescent="0.2">
      <c r="A58" s="274"/>
      <c r="B58" s="295" t="s">
        <v>465</v>
      </c>
      <c r="C58" s="295"/>
      <c r="D58" s="295"/>
      <c r="E58" s="264" t="s">
        <v>79</v>
      </c>
      <c r="F58" s="264" t="s">
        <v>98</v>
      </c>
    </row>
    <row r="59" spans="1:6" ht="15" customHeight="1" x14ac:dyDescent="0.2">
      <c r="A59" s="179"/>
      <c r="B59" s="296"/>
      <c r="C59" s="296" t="s">
        <v>347</v>
      </c>
      <c r="D59" s="297" t="s">
        <v>140</v>
      </c>
      <c r="E59" s="264" t="s">
        <v>436</v>
      </c>
      <c r="F59" s="264" t="s">
        <v>459</v>
      </c>
    </row>
    <row r="60" spans="1:6" ht="15" customHeight="1" x14ac:dyDescent="0.2">
      <c r="A60" s="179" t="s">
        <v>100</v>
      </c>
      <c r="B60" s="264" t="s">
        <v>348</v>
      </c>
      <c r="C60" s="264" t="s">
        <v>349</v>
      </c>
      <c r="D60" s="267" t="s">
        <v>141</v>
      </c>
      <c r="E60" s="264" t="s">
        <v>284</v>
      </c>
      <c r="F60" s="264" t="s">
        <v>444</v>
      </c>
    </row>
    <row r="61" spans="1:6" ht="5.0999999999999996" customHeight="1" x14ac:dyDescent="0.2">
      <c r="A61" s="211"/>
      <c r="B61" s="176"/>
      <c r="C61" s="176"/>
      <c r="D61" s="211"/>
      <c r="E61" s="211"/>
      <c r="F61" s="211"/>
    </row>
    <row r="62" spans="1:6" s="168" customFormat="1" ht="5.0999999999999996" customHeight="1" x14ac:dyDescent="0.2">
      <c r="A62" s="258" t="s">
        <v>429</v>
      </c>
      <c r="B62" s="259"/>
      <c r="C62" s="259"/>
      <c r="D62" s="258"/>
      <c r="E62" s="258"/>
      <c r="F62" s="258"/>
    </row>
    <row r="63" spans="1:6" s="98" customFormat="1" ht="15" customHeight="1" x14ac:dyDescent="0.25">
      <c r="A63" s="179" t="s">
        <v>325</v>
      </c>
      <c r="B63" s="250">
        <f>SUM(B64:B74)</f>
        <v>3743.81</v>
      </c>
      <c r="C63" s="250">
        <f>SUM(C64:C74)</f>
        <v>43.1</v>
      </c>
      <c r="D63" s="250">
        <f>SUM(D64:D74)</f>
        <v>3700.71</v>
      </c>
      <c r="E63" s="251">
        <f>SUM(E64:E74)</f>
        <v>341568</v>
      </c>
      <c r="F63" s="249">
        <f>E63/B63</f>
        <v>91.235399232332838</v>
      </c>
    </row>
    <row r="64" spans="1:6" ht="15" customHeight="1" x14ac:dyDescent="0.2">
      <c r="A64" s="197" t="s">
        <v>147</v>
      </c>
      <c r="B64" s="192">
        <f>SUM(C64:D64)</f>
        <v>115.36</v>
      </c>
      <c r="C64" s="192" t="s">
        <v>51</v>
      </c>
      <c r="D64" s="193">
        <v>115.36</v>
      </c>
      <c r="E64" s="199">
        <v>24991</v>
      </c>
      <c r="F64" s="123">
        <f t="shared" ref="F64:F74" si="6">E64/B64</f>
        <v>216.63488210818309</v>
      </c>
    </row>
    <row r="65" spans="1:6" ht="15" customHeight="1" x14ac:dyDescent="0.2">
      <c r="A65" s="197" t="s">
        <v>148</v>
      </c>
      <c r="B65" s="192">
        <f t="shared" ref="B65:B74" si="7">SUM(C65:D65)</f>
        <v>593.72</v>
      </c>
      <c r="C65" s="192" t="s">
        <v>51</v>
      </c>
      <c r="D65" s="193">
        <v>593.72</v>
      </c>
      <c r="E65" s="199">
        <v>73461</v>
      </c>
      <c r="F65" s="123">
        <f t="shared" si="6"/>
        <v>123.73004109681331</v>
      </c>
    </row>
    <row r="66" spans="1:6" ht="15" customHeight="1" x14ac:dyDescent="0.2">
      <c r="A66" s="197" t="s">
        <v>149</v>
      </c>
      <c r="B66" s="192">
        <f t="shared" si="7"/>
        <v>275.92</v>
      </c>
      <c r="C66" s="192" t="s">
        <v>51</v>
      </c>
      <c r="D66" s="193">
        <v>275.92</v>
      </c>
      <c r="E66" s="199">
        <v>21630</v>
      </c>
      <c r="F66" s="123">
        <f t="shared" si="6"/>
        <v>78.392287619599884</v>
      </c>
    </row>
    <row r="67" spans="1:6" ht="15" customHeight="1" x14ac:dyDescent="0.2">
      <c r="A67" s="197" t="s">
        <v>150</v>
      </c>
      <c r="B67" s="192">
        <f t="shared" si="7"/>
        <v>380.33</v>
      </c>
      <c r="C67" s="192" t="s">
        <v>51</v>
      </c>
      <c r="D67" s="193">
        <v>380.33</v>
      </c>
      <c r="E67" s="199">
        <v>31487</v>
      </c>
      <c r="F67" s="123">
        <f t="shared" si="6"/>
        <v>82.788630925774982</v>
      </c>
    </row>
    <row r="68" spans="1:6" ht="15" customHeight="1" x14ac:dyDescent="0.2">
      <c r="A68" s="197" t="s">
        <v>151</v>
      </c>
      <c r="B68" s="192">
        <f t="shared" si="7"/>
        <v>465.6</v>
      </c>
      <c r="C68" s="192" t="s">
        <v>51</v>
      </c>
      <c r="D68" s="193">
        <v>465.6</v>
      </c>
      <c r="E68" s="199">
        <v>23264</v>
      </c>
      <c r="F68" s="123">
        <f t="shared" si="6"/>
        <v>49.965635738831615</v>
      </c>
    </row>
    <row r="69" spans="1:6" ht="15" customHeight="1" x14ac:dyDescent="0.2">
      <c r="A69" s="197" t="s">
        <v>152</v>
      </c>
      <c r="B69" s="192">
        <f t="shared" si="7"/>
        <v>524.84</v>
      </c>
      <c r="C69" s="192" t="s">
        <v>51</v>
      </c>
      <c r="D69" s="193">
        <v>524.84</v>
      </c>
      <c r="E69" s="199">
        <v>21016</v>
      </c>
      <c r="F69" s="123">
        <f t="shared" si="6"/>
        <v>40.042679673805345</v>
      </c>
    </row>
    <row r="70" spans="1:6" ht="15" customHeight="1" x14ac:dyDescent="0.2">
      <c r="A70" s="197" t="s">
        <v>153</v>
      </c>
      <c r="B70" s="192">
        <f t="shared" si="7"/>
        <v>229.51</v>
      </c>
      <c r="C70" s="192" t="s">
        <v>51</v>
      </c>
      <c r="D70" s="193">
        <v>229.51</v>
      </c>
      <c r="E70" s="199">
        <v>18555</v>
      </c>
      <c r="F70" s="123">
        <f t="shared" si="6"/>
        <v>80.846150494531827</v>
      </c>
    </row>
    <row r="71" spans="1:6" ht="15" customHeight="1" x14ac:dyDescent="0.2">
      <c r="A71" s="197" t="s">
        <v>154</v>
      </c>
      <c r="B71" s="192">
        <f t="shared" si="7"/>
        <v>434.89</v>
      </c>
      <c r="C71" s="192" t="s">
        <v>51</v>
      </c>
      <c r="D71" s="193">
        <v>434.89</v>
      </c>
      <c r="E71" s="199">
        <v>56925</v>
      </c>
      <c r="F71" s="123">
        <f t="shared" si="6"/>
        <v>130.89516889328337</v>
      </c>
    </row>
    <row r="72" spans="1:6" ht="15" customHeight="1" x14ac:dyDescent="0.2">
      <c r="A72" s="197" t="s">
        <v>155</v>
      </c>
      <c r="B72" s="192">
        <f t="shared" si="7"/>
        <v>231.8</v>
      </c>
      <c r="C72" s="192" t="s">
        <v>51</v>
      </c>
      <c r="D72" s="193">
        <v>231.8</v>
      </c>
      <c r="E72" s="199">
        <v>18556</v>
      </c>
      <c r="F72" s="123">
        <f t="shared" si="6"/>
        <v>80.05176876617773</v>
      </c>
    </row>
    <row r="73" spans="1:6" ht="15" customHeight="1" x14ac:dyDescent="0.2">
      <c r="A73" s="197" t="s">
        <v>156</v>
      </c>
      <c r="B73" s="192">
        <f t="shared" si="7"/>
        <v>251.75</v>
      </c>
      <c r="C73" s="200">
        <v>43.1</v>
      </c>
      <c r="D73" s="193">
        <v>208.65</v>
      </c>
      <c r="E73" s="199">
        <v>24381</v>
      </c>
      <c r="F73" s="123">
        <f t="shared" si="6"/>
        <v>96.846077457795431</v>
      </c>
    </row>
    <row r="74" spans="1:6" ht="15" customHeight="1" x14ac:dyDescent="0.2">
      <c r="A74" s="197" t="s">
        <v>157</v>
      </c>
      <c r="B74" s="192">
        <f t="shared" si="7"/>
        <v>240.09</v>
      </c>
      <c r="C74" s="192" t="s">
        <v>51</v>
      </c>
      <c r="D74" s="193">
        <v>240.09</v>
      </c>
      <c r="E74" s="199">
        <v>27302</v>
      </c>
      <c r="F74" s="123">
        <f t="shared" si="6"/>
        <v>113.71568994960224</v>
      </c>
    </row>
    <row r="75" spans="1:6" s="98" customFormat="1" ht="15" customHeight="1" x14ac:dyDescent="0.25">
      <c r="A75" s="179" t="s">
        <v>175</v>
      </c>
      <c r="B75" s="250">
        <f>SUM(B76:B88)</f>
        <v>11791.820000000002</v>
      </c>
      <c r="C75" s="250">
        <f>SUM(C76:C88)</f>
        <v>217.03999999999996</v>
      </c>
      <c r="D75" s="250">
        <f>SUM(D76:D88)</f>
        <v>11574.78</v>
      </c>
      <c r="E75" s="251">
        <f>SUM(E76:E88)</f>
        <v>637728</v>
      </c>
      <c r="F75" s="249">
        <f>E75/B75</f>
        <v>54.082236669148607</v>
      </c>
    </row>
    <row r="76" spans="1:6" ht="15" customHeight="1" x14ac:dyDescent="0.2">
      <c r="A76" s="74" t="s">
        <v>102</v>
      </c>
      <c r="B76" s="192">
        <f>SUM(C76:D76)</f>
        <v>370.86</v>
      </c>
      <c r="C76" s="192" t="s">
        <v>51</v>
      </c>
      <c r="D76" s="193">
        <v>370.86</v>
      </c>
      <c r="E76" s="199">
        <v>141448</v>
      </c>
      <c r="F76" s="123">
        <f t="shared" ref="F76:F88" si="8">E76/B76</f>
        <v>381.4053820848838</v>
      </c>
    </row>
    <row r="77" spans="1:6" ht="15" customHeight="1" x14ac:dyDescent="0.2">
      <c r="A77" s="74" t="s">
        <v>176</v>
      </c>
      <c r="B77" s="192">
        <f t="shared" ref="B77:B88" si="9">SUM(C77:D77)</f>
        <v>555.66</v>
      </c>
      <c r="C77" s="200">
        <v>26.86</v>
      </c>
      <c r="D77" s="193">
        <v>528.79999999999995</v>
      </c>
      <c r="E77" s="199">
        <v>137923</v>
      </c>
      <c r="F77" s="123">
        <f t="shared" si="8"/>
        <v>248.21473562970164</v>
      </c>
    </row>
    <row r="78" spans="1:6" ht="15" customHeight="1" x14ac:dyDescent="0.2">
      <c r="A78" s="74" t="s">
        <v>177</v>
      </c>
      <c r="B78" s="192">
        <f t="shared" si="9"/>
        <v>1012.26</v>
      </c>
      <c r="C78" s="200">
        <v>105.16</v>
      </c>
      <c r="D78" s="193">
        <v>907.1</v>
      </c>
      <c r="E78" s="199">
        <v>20543</v>
      </c>
      <c r="F78" s="123">
        <f t="shared" si="8"/>
        <v>20.294193191472548</v>
      </c>
    </row>
    <row r="79" spans="1:6" ht="15" customHeight="1" x14ac:dyDescent="0.2">
      <c r="A79" s="74" t="s">
        <v>178</v>
      </c>
      <c r="B79" s="192">
        <f t="shared" si="9"/>
        <v>607.88</v>
      </c>
      <c r="C79" s="192" t="s">
        <v>51</v>
      </c>
      <c r="D79" s="193">
        <v>607.88</v>
      </c>
      <c r="E79" s="199">
        <v>61160</v>
      </c>
      <c r="F79" s="123">
        <f t="shared" si="8"/>
        <v>100.61196288741199</v>
      </c>
    </row>
    <row r="80" spans="1:6" ht="15" customHeight="1" x14ac:dyDescent="0.2">
      <c r="A80" s="74" t="s">
        <v>179</v>
      </c>
      <c r="B80" s="192">
        <f t="shared" si="9"/>
        <v>278.38</v>
      </c>
      <c r="C80" s="192" t="s">
        <v>51</v>
      </c>
      <c r="D80" s="193">
        <v>278.38</v>
      </c>
      <c r="E80" s="199">
        <v>27450</v>
      </c>
      <c r="F80" s="123">
        <f t="shared" si="8"/>
        <v>98.606221711329837</v>
      </c>
    </row>
    <row r="81" spans="1:6" ht="15" customHeight="1" x14ac:dyDescent="0.2">
      <c r="A81" s="74" t="s">
        <v>180</v>
      </c>
      <c r="B81" s="192">
        <f t="shared" si="9"/>
        <v>503.76</v>
      </c>
      <c r="C81" s="192" t="s">
        <v>51</v>
      </c>
      <c r="D81" s="193">
        <v>503.76</v>
      </c>
      <c r="E81" s="199">
        <v>52950</v>
      </c>
      <c r="F81" s="123">
        <f t="shared" si="8"/>
        <v>105.10957598856598</v>
      </c>
    </row>
    <row r="82" spans="1:6" ht="15" customHeight="1" x14ac:dyDescent="0.2">
      <c r="A82" s="74" t="s">
        <v>181</v>
      </c>
      <c r="B82" s="192">
        <f t="shared" si="9"/>
        <v>387.02</v>
      </c>
      <c r="C82" s="192" t="s">
        <v>51</v>
      </c>
      <c r="D82" s="193">
        <v>387.02</v>
      </c>
      <c r="E82" s="199">
        <v>27267</v>
      </c>
      <c r="F82" s="123">
        <f t="shared" si="8"/>
        <v>70.453723321792154</v>
      </c>
    </row>
    <row r="83" spans="1:6" ht="15" customHeight="1" x14ac:dyDescent="0.2">
      <c r="A83" s="74" t="s">
        <v>182</v>
      </c>
      <c r="B83" s="192">
        <f t="shared" si="9"/>
        <v>441.69</v>
      </c>
      <c r="C83" s="192" t="s">
        <v>51</v>
      </c>
      <c r="D83" s="193">
        <v>441.69</v>
      </c>
      <c r="E83" s="199">
        <v>25048</v>
      </c>
      <c r="F83" s="123">
        <f t="shared" si="8"/>
        <v>56.70945685888293</v>
      </c>
    </row>
    <row r="84" spans="1:6" ht="15" customHeight="1" x14ac:dyDescent="0.2">
      <c r="A84" s="74" t="s">
        <v>183</v>
      </c>
      <c r="B84" s="192">
        <f t="shared" si="9"/>
        <v>873.49</v>
      </c>
      <c r="C84" s="192" t="s">
        <v>51</v>
      </c>
      <c r="D84" s="193">
        <v>873.49</v>
      </c>
      <c r="E84" s="199">
        <v>32585</v>
      </c>
      <c r="F84" s="123">
        <f t="shared" si="8"/>
        <v>37.304376695783581</v>
      </c>
    </row>
    <row r="85" spans="1:6" ht="15" customHeight="1" x14ac:dyDescent="0.2">
      <c r="A85" s="201" t="s">
        <v>184</v>
      </c>
      <c r="B85" s="192">
        <f t="shared" si="9"/>
        <v>4162.4000000000005</v>
      </c>
      <c r="C85" s="200">
        <v>85.02</v>
      </c>
      <c r="D85" s="193">
        <v>4077.38</v>
      </c>
      <c r="E85" s="199">
        <v>9436</v>
      </c>
      <c r="F85" s="123">
        <f t="shared" si="8"/>
        <v>2.2669613684412835</v>
      </c>
    </row>
    <row r="86" spans="1:6" ht="15" customHeight="1" x14ac:dyDescent="0.2">
      <c r="A86" s="74" t="s">
        <v>185</v>
      </c>
      <c r="B86" s="192">
        <f t="shared" si="9"/>
        <v>881.86</v>
      </c>
      <c r="C86" s="192" t="s">
        <v>51</v>
      </c>
      <c r="D86" s="193">
        <v>881.86</v>
      </c>
      <c r="E86" s="199">
        <v>54442</v>
      </c>
      <c r="F86" s="123">
        <f t="shared" si="8"/>
        <v>61.735422856235679</v>
      </c>
    </row>
    <row r="87" spans="1:6" ht="15" customHeight="1" x14ac:dyDescent="0.2">
      <c r="A87" s="74" t="s">
        <v>186</v>
      </c>
      <c r="B87" s="192">
        <f t="shared" si="9"/>
        <v>958.21</v>
      </c>
      <c r="C87" s="192" t="s">
        <v>51</v>
      </c>
      <c r="D87" s="193">
        <v>958.21</v>
      </c>
      <c r="E87" s="199">
        <v>25633</v>
      </c>
      <c r="F87" s="123">
        <f t="shared" si="8"/>
        <v>26.750920988092378</v>
      </c>
    </row>
    <row r="88" spans="1:6" ht="15" customHeight="1" x14ac:dyDescent="0.2">
      <c r="A88" s="74" t="s">
        <v>187</v>
      </c>
      <c r="B88" s="192">
        <f t="shared" si="9"/>
        <v>758.35</v>
      </c>
      <c r="C88" s="192" t="s">
        <v>51</v>
      </c>
      <c r="D88" s="193">
        <v>758.35</v>
      </c>
      <c r="E88" s="199">
        <v>21843</v>
      </c>
      <c r="F88" s="123">
        <f t="shared" si="8"/>
        <v>28.803323003890025</v>
      </c>
    </row>
    <row r="89" spans="1:6" s="98" customFormat="1" ht="15" customHeight="1" x14ac:dyDescent="0.25">
      <c r="A89" s="179" t="s">
        <v>188</v>
      </c>
      <c r="B89" s="250">
        <f>SUM(B90:B102)</f>
        <v>8411.81</v>
      </c>
      <c r="C89" s="250">
        <f>SUM(C90:C102)</f>
        <v>492.43</v>
      </c>
      <c r="D89" s="250">
        <f>SUM(D90:D102)</f>
        <v>7919.3799999999992</v>
      </c>
      <c r="E89" s="251">
        <f>SUM(E90:E102)</f>
        <v>685725</v>
      </c>
      <c r="F89" s="249">
        <f>E89/B89</f>
        <v>81.519316294590581</v>
      </c>
    </row>
    <row r="90" spans="1:6" ht="15" customHeight="1" x14ac:dyDescent="0.2">
      <c r="A90" s="74" t="s">
        <v>189</v>
      </c>
      <c r="B90" s="192">
        <f>SUM(C90:D90)</f>
        <v>837.3</v>
      </c>
      <c r="C90" s="192" t="s">
        <v>51</v>
      </c>
      <c r="D90" s="193">
        <v>837.3</v>
      </c>
      <c r="E90" s="246">
        <v>23062</v>
      </c>
      <c r="F90" s="123">
        <f t="shared" ref="F90:F102" si="10">E90/B90</f>
        <v>27.543293920936346</v>
      </c>
    </row>
    <row r="91" spans="1:6" ht="15" customHeight="1" x14ac:dyDescent="0.2">
      <c r="A91" s="74" t="s">
        <v>190</v>
      </c>
      <c r="B91" s="192">
        <f t="shared" ref="B91:B102" si="11">SUM(C91:D91)</f>
        <v>332.82</v>
      </c>
      <c r="C91" s="192" t="s">
        <v>51</v>
      </c>
      <c r="D91" s="193">
        <v>332.82</v>
      </c>
      <c r="E91" s="246">
        <v>18850</v>
      </c>
      <c r="F91" s="123">
        <f t="shared" si="10"/>
        <v>56.637221320834087</v>
      </c>
    </row>
    <row r="92" spans="1:6" ht="15" customHeight="1" x14ac:dyDescent="0.2">
      <c r="A92" s="74" t="s">
        <v>191</v>
      </c>
      <c r="B92" s="192">
        <f t="shared" si="11"/>
        <v>961.90000000000009</v>
      </c>
      <c r="C92" s="200">
        <v>279.69</v>
      </c>
      <c r="D92" s="193">
        <v>682.21</v>
      </c>
      <c r="E92" s="246">
        <v>44186</v>
      </c>
      <c r="F92" s="123">
        <f t="shared" si="10"/>
        <v>45.936168000831685</v>
      </c>
    </row>
    <row r="93" spans="1:6" ht="15" customHeight="1" x14ac:dyDescent="0.2">
      <c r="A93" s="74" t="s">
        <v>192</v>
      </c>
      <c r="B93" s="192">
        <f t="shared" si="11"/>
        <v>591.54999999999995</v>
      </c>
      <c r="C93" s="192" t="s">
        <v>51</v>
      </c>
      <c r="D93" s="193">
        <v>591.54999999999995</v>
      </c>
      <c r="E93" s="246">
        <v>28992</v>
      </c>
      <c r="F93" s="123">
        <f t="shared" si="10"/>
        <v>49.010227368776945</v>
      </c>
    </row>
    <row r="94" spans="1:6" ht="15" customHeight="1" x14ac:dyDescent="0.2">
      <c r="A94" s="74" t="s">
        <v>193</v>
      </c>
      <c r="B94" s="192">
        <f t="shared" si="11"/>
        <v>585.71</v>
      </c>
      <c r="C94" s="192" t="s">
        <v>51</v>
      </c>
      <c r="D94" s="193">
        <v>585.71</v>
      </c>
      <c r="E94" s="246">
        <v>53154</v>
      </c>
      <c r="F94" s="123">
        <f t="shared" si="10"/>
        <v>90.751395741920064</v>
      </c>
    </row>
    <row r="95" spans="1:6" ht="15" customHeight="1" x14ac:dyDescent="0.2">
      <c r="A95" s="74" t="s">
        <v>194</v>
      </c>
      <c r="B95" s="192">
        <f t="shared" si="11"/>
        <v>385.76</v>
      </c>
      <c r="C95" s="200">
        <v>212.74</v>
      </c>
      <c r="D95" s="193">
        <v>173.02</v>
      </c>
      <c r="E95" s="246">
        <v>36170</v>
      </c>
      <c r="F95" s="123">
        <f t="shared" si="10"/>
        <v>93.762961426793865</v>
      </c>
    </row>
    <row r="96" spans="1:6" ht="15" customHeight="1" x14ac:dyDescent="0.2">
      <c r="A96" s="74" t="s">
        <v>195</v>
      </c>
      <c r="B96" s="192">
        <f t="shared" si="11"/>
        <v>589.98</v>
      </c>
      <c r="C96" s="192" t="s">
        <v>51</v>
      </c>
      <c r="D96" s="193">
        <v>589.98</v>
      </c>
      <c r="E96" s="246">
        <v>38402</v>
      </c>
      <c r="F96" s="123">
        <f t="shared" si="10"/>
        <v>65.09034204549306</v>
      </c>
    </row>
    <row r="97" spans="1:6" ht="15" customHeight="1" x14ac:dyDescent="0.2">
      <c r="A97" s="74" t="s">
        <v>196</v>
      </c>
      <c r="B97" s="192">
        <f t="shared" si="11"/>
        <v>656.47</v>
      </c>
      <c r="C97" s="192" t="s">
        <v>51</v>
      </c>
      <c r="D97" s="193">
        <v>656.47</v>
      </c>
      <c r="E97" s="246">
        <v>58192</v>
      </c>
      <c r="F97" s="123">
        <f t="shared" si="10"/>
        <v>88.643807028500916</v>
      </c>
    </row>
    <row r="98" spans="1:6" ht="15" customHeight="1" x14ac:dyDescent="0.2">
      <c r="A98" s="74" t="s">
        <v>197</v>
      </c>
      <c r="B98" s="192">
        <f t="shared" si="11"/>
        <v>668.82</v>
      </c>
      <c r="C98" s="192" t="s">
        <v>51</v>
      </c>
      <c r="D98" s="193">
        <v>668.82</v>
      </c>
      <c r="E98" s="246">
        <v>216190</v>
      </c>
      <c r="F98" s="123">
        <f t="shared" si="10"/>
        <v>323.24093179031723</v>
      </c>
    </row>
    <row r="99" spans="1:6" ht="15" customHeight="1" x14ac:dyDescent="0.2">
      <c r="A99" s="74" t="s">
        <v>326</v>
      </c>
      <c r="B99" s="192">
        <f t="shared" si="11"/>
        <v>415.9</v>
      </c>
      <c r="C99" s="192" t="s">
        <v>51</v>
      </c>
      <c r="D99" s="193">
        <v>415.9</v>
      </c>
      <c r="E99" s="246">
        <v>23828</v>
      </c>
      <c r="F99" s="123">
        <f t="shared" si="10"/>
        <v>57.292618417888917</v>
      </c>
    </row>
    <row r="100" spans="1:6" ht="15" customHeight="1" x14ac:dyDescent="0.2">
      <c r="A100" s="74" t="s">
        <v>198</v>
      </c>
      <c r="B100" s="192">
        <f t="shared" si="11"/>
        <v>878.07</v>
      </c>
      <c r="C100" s="192" t="s">
        <v>51</v>
      </c>
      <c r="D100" s="193">
        <v>878.07</v>
      </c>
      <c r="E100" s="246">
        <v>41874</v>
      </c>
      <c r="F100" s="123">
        <f t="shared" si="10"/>
        <v>47.688680856879287</v>
      </c>
    </row>
    <row r="101" spans="1:6" ht="15" customHeight="1" x14ac:dyDescent="0.2">
      <c r="A101" s="74" t="s">
        <v>199</v>
      </c>
      <c r="B101" s="192">
        <f t="shared" si="11"/>
        <v>521.83000000000004</v>
      </c>
      <c r="C101" s="192" t="s">
        <v>51</v>
      </c>
      <c r="D101" s="193">
        <v>521.83000000000004</v>
      </c>
      <c r="E101" s="246">
        <v>45841</v>
      </c>
      <c r="F101" s="123">
        <f t="shared" si="10"/>
        <v>87.846616714255589</v>
      </c>
    </row>
    <row r="102" spans="1:6" ht="15" customHeight="1" x14ac:dyDescent="0.2">
      <c r="A102" s="74" t="s">
        <v>200</v>
      </c>
      <c r="B102" s="192">
        <f t="shared" si="11"/>
        <v>985.7</v>
      </c>
      <c r="C102" s="192" t="s">
        <v>51</v>
      </c>
      <c r="D102" s="193">
        <v>985.7</v>
      </c>
      <c r="E102" s="246">
        <v>56984</v>
      </c>
      <c r="F102" s="123">
        <f t="shared" si="10"/>
        <v>57.810692908592877</v>
      </c>
    </row>
    <row r="103" spans="1:6" ht="5.0999999999999996" customHeight="1" x14ac:dyDescent="0.2">
      <c r="A103" s="212"/>
      <c r="B103" s="208"/>
      <c r="C103" s="208"/>
      <c r="D103" s="208"/>
      <c r="E103" s="209"/>
      <c r="F103" s="210"/>
    </row>
    <row r="104" spans="1:6" ht="5.0999999999999996" customHeight="1" x14ac:dyDescent="0.2">
      <c r="A104" s="61"/>
      <c r="B104" s="71"/>
      <c r="C104" s="71"/>
      <c r="D104" s="71"/>
      <c r="E104" s="72"/>
      <c r="F104" s="73"/>
    </row>
    <row r="105" spans="1:6" ht="15" customHeight="1" x14ac:dyDescent="0.2">
      <c r="A105" s="188" t="s">
        <v>467</v>
      </c>
      <c r="B105" s="71"/>
      <c r="C105" s="71"/>
      <c r="D105" s="71"/>
      <c r="E105" s="72"/>
      <c r="F105" s="73"/>
    </row>
    <row r="106" spans="1:6" ht="5.0999999999999996" customHeight="1" x14ac:dyDescent="0.2">
      <c r="A106" s="61"/>
      <c r="B106" s="59"/>
      <c r="C106" s="59"/>
      <c r="D106" s="59"/>
      <c r="E106" s="59"/>
      <c r="F106" s="60"/>
    </row>
    <row r="107" spans="1:6" ht="5.0999999999999996" customHeight="1" x14ac:dyDescent="0.2">
      <c r="A107" s="118"/>
      <c r="B107" s="111"/>
      <c r="C107" s="111"/>
      <c r="D107" s="111"/>
      <c r="E107" s="111"/>
      <c r="F107" s="112"/>
    </row>
    <row r="108" spans="1:6" ht="15" customHeight="1" x14ac:dyDescent="0.2">
      <c r="A108" s="119"/>
      <c r="B108" s="288"/>
      <c r="C108" s="288"/>
      <c r="D108" s="288"/>
      <c r="E108" s="288"/>
      <c r="F108" s="288"/>
    </row>
    <row r="109" spans="1:6" ht="15" customHeight="1" x14ac:dyDescent="0.2">
      <c r="A109" s="274"/>
      <c r="B109" s="295" t="s">
        <v>465</v>
      </c>
      <c r="C109" s="295"/>
      <c r="D109" s="295"/>
      <c r="E109" s="264" t="s">
        <v>79</v>
      </c>
      <c r="F109" s="264" t="s">
        <v>98</v>
      </c>
    </row>
    <row r="110" spans="1:6" ht="15" customHeight="1" x14ac:dyDescent="0.2">
      <c r="A110" s="179"/>
      <c r="B110" s="296"/>
      <c r="C110" s="296" t="s">
        <v>347</v>
      </c>
      <c r="D110" s="297" t="s">
        <v>140</v>
      </c>
      <c r="E110" s="264" t="s">
        <v>436</v>
      </c>
      <c r="F110" s="264" t="s">
        <v>459</v>
      </c>
    </row>
    <row r="111" spans="1:6" ht="15" customHeight="1" x14ac:dyDescent="0.2">
      <c r="A111" s="179" t="s">
        <v>100</v>
      </c>
      <c r="B111" s="264" t="s">
        <v>348</v>
      </c>
      <c r="C111" s="264" t="s">
        <v>349</v>
      </c>
      <c r="D111" s="267" t="s">
        <v>141</v>
      </c>
      <c r="E111" s="264" t="s">
        <v>284</v>
      </c>
      <c r="F111" s="264" t="s">
        <v>444</v>
      </c>
    </row>
    <row r="112" spans="1:6" ht="5.0999999999999996" customHeight="1" x14ac:dyDescent="0.2">
      <c r="A112" s="58"/>
      <c r="B112" s="56"/>
      <c r="C112" s="56"/>
      <c r="D112" s="56"/>
      <c r="E112" s="56"/>
      <c r="F112" s="69"/>
    </row>
    <row r="113" spans="1:6" s="98" customFormat="1" ht="13.9" customHeight="1" x14ac:dyDescent="0.25">
      <c r="A113" s="179" t="s">
        <v>201</v>
      </c>
      <c r="B113" s="250">
        <f>SUM(B114:B121)</f>
        <v>4188.6100000000006</v>
      </c>
      <c r="C113" s="250">
        <f>SUM(C114:C121)</f>
        <v>0.7</v>
      </c>
      <c r="D113" s="250">
        <f>SUM(D114:D121)</f>
        <v>4187.91</v>
      </c>
      <c r="E113" s="251">
        <f>SUM(E114:E121)</f>
        <v>356641</v>
      </c>
      <c r="F113" s="249">
        <f>E113/B113</f>
        <v>85.145430106885087</v>
      </c>
    </row>
    <row r="114" spans="1:6" ht="13.9" customHeight="1" x14ac:dyDescent="0.2">
      <c r="A114" s="74" t="s">
        <v>394</v>
      </c>
      <c r="B114" s="192">
        <f>SUM(C114:D114)</f>
        <v>655.57</v>
      </c>
      <c r="C114" s="192" t="s">
        <v>51</v>
      </c>
      <c r="D114" s="193">
        <v>655.57</v>
      </c>
      <c r="E114" s="202">
        <v>27837</v>
      </c>
      <c r="F114" s="123">
        <f t="shared" ref="F114:F121" si="12">E114/B114</f>
        <v>42.462284729319521</v>
      </c>
    </row>
    <row r="115" spans="1:6" ht="13.9" customHeight="1" x14ac:dyDescent="0.2">
      <c r="A115" s="74" t="s">
        <v>393</v>
      </c>
      <c r="B115" s="192">
        <f t="shared" ref="B115:B121" si="13">SUM(C115:D115)</f>
        <v>572.71</v>
      </c>
      <c r="C115" s="192" t="s">
        <v>51</v>
      </c>
      <c r="D115" s="193">
        <v>572.71</v>
      </c>
      <c r="E115" s="202">
        <v>29964</v>
      </c>
      <c r="F115" s="123">
        <f t="shared" si="12"/>
        <v>52.319673132999249</v>
      </c>
    </row>
    <row r="116" spans="1:6" ht="13.9" customHeight="1" x14ac:dyDescent="0.2">
      <c r="A116" s="74" t="s">
        <v>392</v>
      </c>
      <c r="B116" s="192">
        <f t="shared" si="13"/>
        <v>310.36</v>
      </c>
      <c r="C116" s="192" t="s">
        <v>51</v>
      </c>
      <c r="D116" s="193">
        <v>310.36</v>
      </c>
      <c r="E116" s="202">
        <v>28832</v>
      </c>
      <c r="F116" s="123">
        <f t="shared" si="12"/>
        <v>92.898569403273612</v>
      </c>
    </row>
    <row r="117" spans="1:6" ht="13.9" customHeight="1" x14ac:dyDescent="0.2">
      <c r="A117" s="74" t="s">
        <v>391</v>
      </c>
      <c r="B117" s="192">
        <f t="shared" si="13"/>
        <v>432.65</v>
      </c>
      <c r="C117" s="192" t="s">
        <v>51</v>
      </c>
      <c r="D117" s="193">
        <v>432.65</v>
      </c>
      <c r="E117" s="202">
        <v>19600</v>
      </c>
      <c r="F117" s="123">
        <f t="shared" si="12"/>
        <v>45.302207326938635</v>
      </c>
    </row>
    <row r="118" spans="1:6" ht="13.9" customHeight="1" x14ac:dyDescent="0.2">
      <c r="A118" s="74" t="s">
        <v>390</v>
      </c>
      <c r="B118" s="192">
        <f t="shared" si="13"/>
        <v>193.35</v>
      </c>
      <c r="C118" s="192" t="s">
        <v>51</v>
      </c>
      <c r="D118" s="193">
        <v>193.35</v>
      </c>
      <c r="E118" s="202">
        <v>26224</v>
      </c>
      <c r="F118" s="123">
        <f t="shared" si="12"/>
        <v>135.62968709594</v>
      </c>
    </row>
    <row r="119" spans="1:6" ht="13.9" customHeight="1" x14ac:dyDescent="0.2">
      <c r="A119" s="74" t="s">
        <v>389</v>
      </c>
      <c r="B119" s="192">
        <f t="shared" si="13"/>
        <v>1089.25</v>
      </c>
      <c r="C119" s="192" t="s">
        <v>51</v>
      </c>
      <c r="D119" s="193">
        <v>1089.25</v>
      </c>
      <c r="E119" s="202">
        <v>42653</v>
      </c>
      <c r="F119" s="123">
        <f t="shared" si="12"/>
        <v>39.158136332338763</v>
      </c>
    </row>
    <row r="120" spans="1:6" ht="13.9" customHeight="1" x14ac:dyDescent="0.2">
      <c r="A120" s="74" t="s">
        <v>388</v>
      </c>
      <c r="B120" s="192">
        <f t="shared" si="13"/>
        <v>355.63</v>
      </c>
      <c r="C120" s="200">
        <v>0.7</v>
      </c>
      <c r="D120" s="193">
        <v>354.93</v>
      </c>
      <c r="E120" s="202">
        <v>153192</v>
      </c>
      <c r="F120" s="123">
        <f t="shared" si="12"/>
        <v>430.76230914152347</v>
      </c>
    </row>
    <row r="121" spans="1:6" ht="13.9" customHeight="1" x14ac:dyDescent="0.2">
      <c r="A121" s="74" t="s">
        <v>387</v>
      </c>
      <c r="B121" s="192">
        <f t="shared" si="13"/>
        <v>579.09</v>
      </c>
      <c r="C121" s="192" t="s">
        <v>51</v>
      </c>
      <c r="D121" s="193">
        <v>579.09</v>
      </c>
      <c r="E121" s="202">
        <v>28339</v>
      </c>
      <c r="F121" s="123">
        <f t="shared" si="12"/>
        <v>48.937125489992916</v>
      </c>
    </row>
    <row r="122" spans="1:6" s="98" customFormat="1" ht="13.9" customHeight="1" x14ac:dyDescent="0.25">
      <c r="A122" s="179" t="s">
        <v>202</v>
      </c>
      <c r="B122" s="250">
        <f>SUM(B123:B130)</f>
        <v>6777.2800000000007</v>
      </c>
      <c r="C122" s="250">
        <f>SUM(C123:C130)</f>
        <v>12.16</v>
      </c>
      <c r="D122" s="250">
        <f>SUM(D123:D130)</f>
        <v>6765.1200000000008</v>
      </c>
      <c r="E122" s="251">
        <f>SUM(E123:E130)</f>
        <v>415714</v>
      </c>
      <c r="F122" s="249">
        <f>E122/B122</f>
        <v>61.339357382312663</v>
      </c>
    </row>
    <row r="123" spans="1:6" ht="13.9" customHeight="1" x14ac:dyDescent="0.2">
      <c r="A123" s="74" t="s">
        <v>203</v>
      </c>
      <c r="B123" s="192">
        <f>SUM(C123:D123)</f>
        <v>1055.57</v>
      </c>
      <c r="C123" s="200">
        <v>10.96</v>
      </c>
      <c r="D123" s="193">
        <v>1044.6099999999999</v>
      </c>
      <c r="E123" s="202">
        <v>49468</v>
      </c>
      <c r="F123" s="123">
        <f t="shared" ref="F123:F130" si="14">E123/B123</f>
        <v>46.863779758803304</v>
      </c>
    </row>
    <row r="124" spans="1:6" ht="13.9" customHeight="1" x14ac:dyDescent="0.2">
      <c r="A124" s="74" t="s">
        <v>380</v>
      </c>
      <c r="B124" s="192">
        <f t="shared" ref="B124:B130" si="15">SUM(C124:D124)</f>
        <v>763.7</v>
      </c>
      <c r="C124" s="192" t="s">
        <v>51</v>
      </c>
      <c r="D124" s="193">
        <v>763.7</v>
      </c>
      <c r="E124" s="202">
        <v>38014</v>
      </c>
      <c r="F124" s="123">
        <f t="shared" si="14"/>
        <v>49.776090087730779</v>
      </c>
    </row>
    <row r="125" spans="1:6" ht="13.9" customHeight="1" x14ac:dyDescent="0.2">
      <c r="A125" s="74" t="s">
        <v>381</v>
      </c>
      <c r="B125" s="192">
        <f t="shared" si="15"/>
        <v>502.15</v>
      </c>
      <c r="C125" s="192" t="s">
        <v>51</v>
      </c>
      <c r="D125" s="193">
        <v>502.15</v>
      </c>
      <c r="E125" s="202">
        <v>29013</v>
      </c>
      <c r="F125" s="123">
        <f t="shared" si="14"/>
        <v>57.777556507019817</v>
      </c>
    </row>
    <row r="126" spans="1:6" ht="13.9" customHeight="1" x14ac:dyDescent="0.2">
      <c r="A126" s="74" t="s">
        <v>382</v>
      </c>
      <c r="B126" s="192">
        <f t="shared" si="15"/>
        <v>596.76</v>
      </c>
      <c r="C126" s="192" t="s">
        <v>51</v>
      </c>
      <c r="D126" s="193">
        <v>596.76</v>
      </c>
      <c r="E126" s="202">
        <v>55994</v>
      </c>
      <c r="F126" s="123">
        <f t="shared" si="14"/>
        <v>93.830015416582881</v>
      </c>
    </row>
    <row r="127" spans="1:6" ht="13.9" customHeight="1" x14ac:dyDescent="0.2">
      <c r="A127" s="74" t="s">
        <v>383</v>
      </c>
      <c r="B127" s="192">
        <f t="shared" si="15"/>
        <v>474.31</v>
      </c>
      <c r="C127" s="192" t="s">
        <v>51</v>
      </c>
      <c r="D127" s="193">
        <v>474.31</v>
      </c>
      <c r="E127" s="202">
        <v>28840</v>
      </c>
      <c r="F127" s="123">
        <f t="shared" si="14"/>
        <v>60.804115451919628</v>
      </c>
    </row>
    <row r="128" spans="1:6" ht="13.9" customHeight="1" x14ac:dyDescent="0.2">
      <c r="A128" s="74" t="s">
        <v>386</v>
      </c>
      <c r="B128" s="192">
        <f t="shared" si="15"/>
        <v>1167.57</v>
      </c>
      <c r="C128" s="200">
        <v>0.83</v>
      </c>
      <c r="D128" s="193">
        <v>1166.74</v>
      </c>
      <c r="E128" s="202">
        <v>71039</v>
      </c>
      <c r="F128" s="123">
        <f t="shared" si="14"/>
        <v>60.843461205752121</v>
      </c>
    </row>
    <row r="129" spans="1:6" ht="13.9" customHeight="1" x14ac:dyDescent="0.2">
      <c r="A129" s="74" t="s">
        <v>384</v>
      </c>
      <c r="B129" s="192">
        <f t="shared" si="15"/>
        <v>1142.1999999999998</v>
      </c>
      <c r="C129" s="200">
        <v>0.37</v>
      </c>
      <c r="D129" s="193">
        <v>1141.83</v>
      </c>
      <c r="E129" s="202">
        <v>127304</v>
      </c>
      <c r="F129" s="123">
        <f t="shared" si="14"/>
        <v>111.45508667483804</v>
      </c>
    </row>
    <row r="130" spans="1:6" ht="13.9" customHeight="1" x14ac:dyDescent="0.2">
      <c r="A130" s="74" t="s">
        <v>385</v>
      </c>
      <c r="B130" s="192">
        <f t="shared" si="15"/>
        <v>1075.02</v>
      </c>
      <c r="C130" s="192" t="s">
        <v>51</v>
      </c>
      <c r="D130" s="193">
        <v>1075.02</v>
      </c>
      <c r="E130" s="202">
        <v>16042</v>
      </c>
      <c r="F130" s="123">
        <f t="shared" si="14"/>
        <v>14.922513069524289</v>
      </c>
    </row>
    <row r="131" spans="1:6" s="98" customFormat="1" ht="13.9" customHeight="1" x14ac:dyDescent="0.25">
      <c r="A131" s="179" t="s">
        <v>204</v>
      </c>
      <c r="B131" s="250">
        <f>SUM(B132:B141)</f>
        <v>6971.6399999999994</v>
      </c>
      <c r="C131" s="250">
        <f>SUM(C132:C141)</f>
        <v>776.74</v>
      </c>
      <c r="D131" s="250">
        <f>SUM(D132:D141)</f>
        <v>6194.9</v>
      </c>
      <c r="E131" s="251">
        <f>SUM(E132:E141)</f>
        <v>389920</v>
      </c>
      <c r="F131" s="249">
        <f>E131/B131</f>
        <v>55.929451319918989</v>
      </c>
    </row>
    <row r="132" spans="1:6" ht="13.9" customHeight="1" x14ac:dyDescent="0.2">
      <c r="A132" s="74" t="s">
        <v>205</v>
      </c>
      <c r="B132" s="192">
        <f>SUM(C132:D132)</f>
        <v>766.96</v>
      </c>
      <c r="C132" s="192" t="s">
        <v>51</v>
      </c>
      <c r="D132" s="193">
        <v>766.96</v>
      </c>
      <c r="E132" s="202">
        <v>34236</v>
      </c>
      <c r="F132" s="123">
        <f t="shared" ref="F132:F141" si="16">E132/B132</f>
        <v>44.638573067695837</v>
      </c>
    </row>
    <row r="133" spans="1:6" ht="13.9" customHeight="1" x14ac:dyDescent="0.2">
      <c r="A133" s="74" t="s">
        <v>356</v>
      </c>
      <c r="B133" s="192">
        <f t="shared" ref="B133:B141" si="17">SUM(C133:D133)</f>
        <v>1246.49</v>
      </c>
      <c r="C133" s="200">
        <v>654.32000000000005</v>
      </c>
      <c r="D133" s="193">
        <v>592.16999999999996</v>
      </c>
      <c r="E133" s="202">
        <v>62059</v>
      </c>
      <c r="F133" s="123">
        <f t="shared" si="16"/>
        <v>49.787001901338961</v>
      </c>
    </row>
    <row r="134" spans="1:6" ht="13.9" customHeight="1" x14ac:dyDescent="0.2">
      <c r="A134" s="74" t="s">
        <v>206</v>
      </c>
      <c r="B134" s="192">
        <f t="shared" si="17"/>
        <v>891.95</v>
      </c>
      <c r="C134" s="192" t="s">
        <v>51</v>
      </c>
      <c r="D134" s="193">
        <v>891.95</v>
      </c>
      <c r="E134" s="202">
        <v>14317</v>
      </c>
      <c r="F134" s="123">
        <f t="shared" si="16"/>
        <v>16.051348169740457</v>
      </c>
    </row>
    <row r="135" spans="1:6" ht="13.9" customHeight="1" x14ac:dyDescent="0.2">
      <c r="A135" s="74" t="s">
        <v>207</v>
      </c>
      <c r="B135" s="192">
        <f t="shared" si="17"/>
        <v>651.54</v>
      </c>
      <c r="C135" s="192" t="s">
        <v>51</v>
      </c>
      <c r="D135" s="193">
        <v>651.54</v>
      </c>
      <c r="E135" s="202">
        <v>21234</v>
      </c>
      <c r="F135" s="123">
        <f t="shared" si="16"/>
        <v>32.590477944562117</v>
      </c>
    </row>
    <row r="136" spans="1:6" ht="13.9" customHeight="1" x14ac:dyDescent="0.2">
      <c r="A136" s="203" t="s">
        <v>357</v>
      </c>
      <c r="B136" s="192">
        <f t="shared" si="17"/>
        <v>567.08000000000004</v>
      </c>
      <c r="C136" s="192" t="s">
        <v>51</v>
      </c>
      <c r="D136" s="193">
        <v>567.08000000000004</v>
      </c>
      <c r="E136" s="202">
        <v>28496</v>
      </c>
      <c r="F136" s="123">
        <f t="shared" si="16"/>
        <v>50.250405586513367</v>
      </c>
    </row>
    <row r="137" spans="1:6" ht="13.9" customHeight="1" x14ac:dyDescent="0.2">
      <c r="A137" s="74" t="s">
        <v>208</v>
      </c>
      <c r="B137" s="192">
        <f t="shared" si="17"/>
        <v>290.69</v>
      </c>
      <c r="C137" s="192" t="s">
        <v>51</v>
      </c>
      <c r="D137" s="193">
        <v>290.69</v>
      </c>
      <c r="E137" s="202">
        <v>16582</v>
      </c>
      <c r="F137" s="123">
        <f t="shared" si="16"/>
        <v>57.043585950669097</v>
      </c>
    </row>
    <row r="138" spans="1:6" ht="13.9" customHeight="1" x14ac:dyDescent="0.2">
      <c r="A138" s="74" t="s">
        <v>209</v>
      </c>
      <c r="B138" s="192">
        <f t="shared" si="17"/>
        <v>497.63</v>
      </c>
      <c r="C138" s="192" t="s">
        <v>51</v>
      </c>
      <c r="D138" s="193">
        <v>497.63</v>
      </c>
      <c r="E138" s="202">
        <v>22624</v>
      </c>
      <c r="F138" s="123">
        <f t="shared" si="16"/>
        <v>45.463496975664654</v>
      </c>
    </row>
    <row r="139" spans="1:6" ht="13.9" customHeight="1" x14ac:dyDescent="0.2">
      <c r="A139" s="74" t="s">
        <v>286</v>
      </c>
      <c r="B139" s="192">
        <f t="shared" si="17"/>
        <v>450.04</v>
      </c>
      <c r="C139" s="192" t="s">
        <v>51</v>
      </c>
      <c r="D139" s="193">
        <v>450.04</v>
      </c>
      <c r="E139" s="202">
        <v>136826</v>
      </c>
      <c r="F139" s="123">
        <f t="shared" si="16"/>
        <v>304.03075282197136</v>
      </c>
    </row>
    <row r="140" spans="1:6" ht="13.9" customHeight="1" x14ac:dyDescent="0.2">
      <c r="A140" s="74" t="s">
        <v>210</v>
      </c>
      <c r="B140" s="192">
        <f t="shared" si="17"/>
        <v>821.02</v>
      </c>
      <c r="C140" s="200">
        <v>122.42</v>
      </c>
      <c r="D140" s="193">
        <v>698.6</v>
      </c>
      <c r="E140" s="202">
        <v>23584</v>
      </c>
      <c r="F140" s="123">
        <f t="shared" si="16"/>
        <v>28.725244208423668</v>
      </c>
    </row>
    <row r="141" spans="1:6" ht="13.9" customHeight="1" x14ac:dyDescent="0.2">
      <c r="A141" s="74" t="s">
        <v>211</v>
      </c>
      <c r="B141" s="192">
        <f t="shared" si="17"/>
        <v>788.24</v>
      </c>
      <c r="C141" s="192" t="s">
        <v>51</v>
      </c>
      <c r="D141" s="193">
        <v>788.24</v>
      </c>
      <c r="E141" s="202">
        <v>29962</v>
      </c>
      <c r="F141" s="123">
        <f t="shared" si="16"/>
        <v>38.011265604384448</v>
      </c>
    </row>
    <row r="142" spans="1:6" s="98" customFormat="1" ht="13.9" customHeight="1" x14ac:dyDescent="0.25">
      <c r="A142" s="179" t="s">
        <v>212</v>
      </c>
      <c r="B142" s="250">
        <f>SUM(B143:B155)</f>
        <v>15386.16</v>
      </c>
      <c r="C142" s="250">
        <f>SUM(C143:C155)</f>
        <v>1233.96</v>
      </c>
      <c r="D142" s="250">
        <f>SUM(D143:D155)</f>
        <v>14152.2</v>
      </c>
      <c r="E142" s="251">
        <f>SUM(E143:E155)</f>
        <v>680088</v>
      </c>
      <c r="F142" s="249">
        <f>E142/B142</f>
        <v>44.201282191268</v>
      </c>
    </row>
    <row r="143" spans="1:6" ht="13.9" customHeight="1" x14ac:dyDescent="0.2">
      <c r="A143" s="74" t="s">
        <v>213</v>
      </c>
      <c r="B143" s="192">
        <f>SUM(C143:D143)</f>
        <v>664.13</v>
      </c>
      <c r="C143" s="192" t="s">
        <v>51</v>
      </c>
      <c r="D143" s="193">
        <v>664.13</v>
      </c>
      <c r="E143" s="199">
        <v>21198</v>
      </c>
      <c r="F143" s="123">
        <f t="shared" ref="F143:F155" si="18">E143/B143</f>
        <v>31.918449701112735</v>
      </c>
    </row>
    <row r="144" spans="1:6" ht="13.9" customHeight="1" x14ac:dyDescent="0.2">
      <c r="A144" s="74" t="s">
        <v>214</v>
      </c>
      <c r="B144" s="192">
        <f t="shared" ref="B144:B155" si="19">SUM(C144:D144)</f>
        <v>1905.82</v>
      </c>
      <c r="C144" s="200">
        <v>666.99</v>
      </c>
      <c r="D144" s="193">
        <v>1238.83</v>
      </c>
      <c r="E144" s="199">
        <v>27349</v>
      </c>
      <c r="F144" s="123">
        <f t="shared" si="18"/>
        <v>14.350253434217294</v>
      </c>
    </row>
    <row r="145" spans="1:6" ht="13.9" customHeight="1" x14ac:dyDescent="0.2">
      <c r="A145" s="74" t="s">
        <v>215</v>
      </c>
      <c r="B145" s="192">
        <f t="shared" si="19"/>
        <v>566.38</v>
      </c>
      <c r="C145" s="192" t="s">
        <v>51</v>
      </c>
      <c r="D145" s="193">
        <v>566.38</v>
      </c>
      <c r="E145" s="199">
        <v>17170</v>
      </c>
      <c r="F145" s="123">
        <f t="shared" si="18"/>
        <v>30.315335993502597</v>
      </c>
    </row>
    <row r="146" spans="1:6" ht="13.9" customHeight="1" x14ac:dyDescent="0.2">
      <c r="A146" s="74" t="s">
        <v>216</v>
      </c>
      <c r="B146" s="192">
        <f t="shared" si="19"/>
        <v>1056.33</v>
      </c>
      <c r="C146" s="192" t="s">
        <v>51</v>
      </c>
      <c r="D146" s="193">
        <v>1056.33</v>
      </c>
      <c r="E146" s="199">
        <v>33739</v>
      </c>
      <c r="F146" s="123">
        <f t="shared" si="18"/>
        <v>31.93982940937018</v>
      </c>
    </row>
    <row r="147" spans="1:6" ht="13.9" customHeight="1" x14ac:dyDescent="0.2">
      <c r="A147" s="74" t="s">
        <v>217</v>
      </c>
      <c r="B147" s="192">
        <f t="shared" si="19"/>
        <v>1372.32</v>
      </c>
      <c r="C147" s="200">
        <v>452.17</v>
      </c>
      <c r="D147" s="193">
        <v>920.15</v>
      </c>
      <c r="E147" s="199">
        <v>54257</v>
      </c>
      <c r="F147" s="123">
        <f t="shared" si="18"/>
        <v>39.536696980296142</v>
      </c>
    </row>
    <row r="148" spans="1:6" ht="13.9" customHeight="1" x14ac:dyDescent="0.2">
      <c r="A148" s="74" t="s">
        <v>218</v>
      </c>
      <c r="B148" s="192">
        <f t="shared" si="19"/>
        <v>1286.03</v>
      </c>
      <c r="C148" s="192" t="s">
        <v>51</v>
      </c>
      <c r="D148" s="193">
        <v>1286.03</v>
      </c>
      <c r="E148" s="199">
        <v>33675</v>
      </c>
      <c r="F148" s="123">
        <f t="shared" si="18"/>
        <v>26.185236736312529</v>
      </c>
    </row>
    <row r="149" spans="1:6" ht="13.9" customHeight="1" x14ac:dyDescent="0.2">
      <c r="A149" s="74" t="s">
        <v>219</v>
      </c>
      <c r="B149" s="192">
        <f t="shared" si="19"/>
        <v>745.11</v>
      </c>
      <c r="C149" s="192" t="s">
        <v>51</v>
      </c>
      <c r="D149" s="193">
        <v>745.11</v>
      </c>
      <c r="E149" s="199">
        <v>27480</v>
      </c>
      <c r="F149" s="123">
        <f t="shared" si="18"/>
        <v>36.88046060313242</v>
      </c>
    </row>
    <row r="150" spans="1:6" ht="13.9" customHeight="1" x14ac:dyDescent="0.2">
      <c r="A150" s="74" t="s">
        <v>103</v>
      </c>
      <c r="B150" s="192">
        <f t="shared" si="19"/>
        <v>1098.58</v>
      </c>
      <c r="C150" s="192" t="s">
        <v>51</v>
      </c>
      <c r="D150" s="193">
        <v>1098.58</v>
      </c>
      <c r="E150" s="199">
        <v>288424</v>
      </c>
      <c r="F150" s="123">
        <f t="shared" si="18"/>
        <v>262.5425549345519</v>
      </c>
    </row>
    <row r="151" spans="1:6" ht="13.9" customHeight="1" x14ac:dyDescent="0.2">
      <c r="A151" s="74" t="s">
        <v>220</v>
      </c>
      <c r="B151" s="192">
        <f t="shared" si="19"/>
        <v>1743.78</v>
      </c>
      <c r="C151" s="192" t="s">
        <v>51</v>
      </c>
      <c r="D151" s="193">
        <v>1743.78</v>
      </c>
      <c r="E151" s="199">
        <v>61430</v>
      </c>
      <c r="F151" s="123">
        <f t="shared" si="18"/>
        <v>35.228067760841391</v>
      </c>
    </row>
    <row r="152" spans="1:6" ht="13.9" customHeight="1" x14ac:dyDescent="0.2">
      <c r="A152" s="74" t="s">
        <v>221</v>
      </c>
      <c r="B152" s="192">
        <f t="shared" si="19"/>
        <v>2041.09</v>
      </c>
      <c r="C152" s="192" t="s">
        <v>51</v>
      </c>
      <c r="D152" s="193">
        <v>2041.09</v>
      </c>
      <c r="E152" s="199">
        <v>45376</v>
      </c>
      <c r="F152" s="123">
        <f t="shared" si="18"/>
        <v>22.231258788196502</v>
      </c>
    </row>
    <row r="153" spans="1:6" ht="13.9" customHeight="1" x14ac:dyDescent="0.2">
      <c r="A153" s="74" t="s">
        <v>222</v>
      </c>
      <c r="B153" s="192">
        <f t="shared" si="19"/>
        <v>783.43</v>
      </c>
      <c r="C153" s="192" t="s">
        <v>51</v>
      </c>
      <c r="D153" s="193">
        <v>783.43</v>
      </c>
      <c r="E153" s="199">
        <v>18668</v>
      </c>
      <c r="F153" s="123">
        <f t="shared" si="18"/>
        <v>23.828548817379986</v>
      </c>
    </row>
    <row r="154" spans="1:6" ht="13.9" customHeight="1" x14ac:dyDescent="0.2">
      <c r="A154" s="74" t="s">
        <v>223</v>
      </c>
      <c r="B154" s="192">
        <f t="shared" si="19"/>
        <v>885.32</v>
      </c>
      <c r="C154" s="192" t="s">
        <v>51</v>
      </c>
      <c r="D154" s="193">
        <v>885.32</v>
      </c>
      <c r="E154" s="199">
        <v>14290</v>
      </c>
      <c r="F154" s="123">
        <f t="shared" si="18"/>
        <v>16.141056341209957</v>
      </c>
    </row>
    <row r="155" spans="1:6" ht="13.9" customHeight="1" x14ac:dyDescent="0.2">
      <c r="A155" s="74" t="s">
        <v>224</v>
      </c>
      <c r="B155" s="192">
        <f t="shared" si="19"/>
        <v>1237.8399999999999</v>
      </c>
      <c r="C155" s="200">
        <v>114.8</v>
      </c>
      <c r="D155" s="193">
        <v>1123.04</v>
      </c>
      <c r="E155" s="199">
        <v>37032</v>
      </c>
      <c r="F155" s="123">
        <f t="shared" si="18"/>
        <v>29.916628966586959</v>
      </c>
    </row>
    <row r="156" spans="1:6" ht="5.0999999999999996" customHeight="1" x14ac:dyDescent="0.2">
      <c r="A156" s="213"/>
      <c r="B156" s="214"/>
      <c r="C156" s="214"/>
      <c r="D156" s="214"/>
      <c r="E156" s="214"/>
      <c r="F156" s="215"/>
    </row>
    <row r="157" spans="1:6" ht="15" customHeight="1" x14ac:dyDescent="0.2">
      <c r="A157" s="188" t="s">
        <v>467</v>
      </c>
      <c r="B157" s="180"/>
      <c r="C157" s="180"/>
      <c r="D157" s="180"/>
      <c r="E157" s="180"/>
      <c r="F157" s="47"/>
    </row>
    <row r="158" spans="1:6" ht="5.0999999999999996" customHeight="1" x14ac:dyDescent="0.2">
      <c r="A158" s="61"/>
      <c r="B158" s="59"/>
      <c r="C158" s="59"/>
      <c r="D158" s="59"/>
      <c r="E158" s="59"/>
      <c r="F158" s="60"/>
    </row>
    <row r="159" spans="1:6" ht="5.0999999999999996" customHeight="1" x14ac:dyDescent="0.2">
      <c r="A159" s="118"/>
      <c r="B159" s="111"/>
      <c r="C159" s="111"/>
      <c r="D159" s="111"/>
      <c r="E159" s="111"/>
      <c r="F159" s="112"/>
    </row>
    <row r="160" spans="1:6" ht="15" customHeight="1" x14ac:dyDescent="0.2">
      <c r="A160" s="119"/>
      <c r="B160" s="288"/>
      <c r="C160" s="288"/>
      <c r="D160" s="288"/>
      <c r="E160" s="288"/>
      <c r="F160" s="288"/>
    </row>
    <row r="161" spans="1:6" ht="15" customHeight="1" x14ac:dyDescent="0.2">
      <c r="A161" s="274"/>
      <c r="B161" s="295" t="s">
        <v>465</v>
      </c>
      <c r="C161" s="295"/>
      <c r="D161" s="295"/>
      <c r="E161" s="264" t="s">
        <v>79</v>
      </c>
      <c r="F161" s="264" t="s">
        <v>98</v>
      </c>
    </row>
    <row r="162" spans="1:6" ht="15" customHeight="1" x14ac:dyDescent="0.2">
      <c r="A162" s="179"/>
      <c r="B162" s="296"/>
      <c r="C162" s="296" t="s">
        <v>347</v>
      </c>
      <c r="D162" s="297" t="s">
        <v>140</v>
      </c>
      <c r="E162" s="264" t="s">
        <v>436</v>
      </c>
      <c r="F162" s="264" t="s">
        <v>459</v>
      </c>
    </row>
    <row r="163" spans="1:6" ht="15" customHeight="1" x14ac:dyDescent="0.2">
      <c r="A163" s="179" t="s">
        <v>100</v>
      </c>
      <c r="B163" s="264" t="s">
        <v>348</v>
      </c>
      <c r="C163" s="264" t="s">
        <v>349</v>
      </c>
      <c r="D163" s="267" t="s">
        <v>141</v>
      </c>
      <c r="E163" s="264" t="s">
        <v>284</v>
      </c>
      <c r="F163" s="264" t="s">
        <v>444</v>
      </c>
    </row>
    <row r="164" spans="1:6" ht="5.0999999999999996" customHeight="1" x14ac:dyDescent="0.2">
      <c r="A164" s="113"/>
      <c r="B164" s="114"/>
      <c r="C164" s="114"/>
      <c r="D164" s="114"/>
      <c r="E164" s="114"/>
      <c r="F164" s="121"/>
    </row>
    <row r="165" spans="1:6" ht="5.0999999999999996" customHeight="1" x14ac:dyDescent="0.2">
      <c r="A165" s="177"/>
      <c r="B165" s="178"/>
      <c r="C165" s="178"/>
      <c r="D165" s="178"/>
      <c r="E165" s="178"/>
      <c r="F165" s="182"/>
    </row>
    <row r="166" spans="1:6" s="98" customFormat="1" ht="15" customHeight="1" x14ac:dyDescent="0.25">
      <c r="A166" s="179" t="s">
        <v>225</v>
      </c>
      <c r="B166" s="250">
        <f>SUM(B167:B174)</f>
        <v>6592.66</v>
      </c>
      <c r="C166" s="250">
        <f>SUM(C167:C174)</f>
        <v>8.93</v>
      </c>
      <c r="D166" s="250">
        <f>SUM(D167:D174)</f>
        <v>6583.73</v>
      </c>
      <c r="E166" s="251">
        <f>SUM(E167:E174)</f>
        <v>489984</v>
      </c>
      <c r="F166" s="249">
        <f>E166/B166</f>
        <v>74.322655802058648</v>
      </c>
    </row>
    <row r="167" spans="1:6" ht="15" customHeight="1" x14ac:dyDescent="0.2">
      <c r="A167" s="74" t="s">
        <v>226</v>
      </c>
      <c r="B167" s="192">
        <f>SUM(C167:D167)</f>
        <v>942.30000000000007</v>
      </c>
      <c r="C167" s="200">
        <v>1.36</v>
      </c>
      <c r="D167" s="204">
        <v>940.94</v>
      </c>
      <c r="E167" s="202">
        <v>26683</v>
      </c>
      <c r="F167" s="123">
        <f t="shared" ref="F167:F174" si="20">E167/B167</f>
        <v>28.316884219463013</v>
      </c>
    </row>
    <row r="168" spans="1:6" ht="15" customHeight="1" x14ac:dyDescent="0.2">
      <c r="A168" s="74" t="s">
        <v>227</v>
      </c>
      <c r="B168" s="192">
        <f t="shared" ref="B168:B174" si="21">SUM(C168:D168)</f>
        <v>1106.25</v>
      </c>
      <c r="C168" s="200">
        <v>2.94</v>
      </c>
      <c r="D168" s="192">
        <v>1103.31</v>
      </c>
      <c r="E168" s="202">
        <v>81603</v>
      </c>
      <c r="F168" s="123">
        <f t="shared" si="20"/>
        <v>73.765423728813559</v>
      </c>
    </row>
    <row r="169" spans="1:6" ht="15" customHeight="1" x14ac:dyDescent="0.2">
      <c r="A169" s="74" t="s">
        <v>228</v>
      </c>
      <c r="B169" s="192">
        <f t="shared" si="21"/>
        <v>638.16999999999996</v>
      </c>
      <c r="C169" s="192" t="s">
        <v>51</v>
      </c>
      <c r="D169" s="204">
        <v>638.16999999999996</v>
      </c>
      <c r="E169" s="202">
        <v>44374</v>
      </c>
      <c r="F169" s="123">
        <f t="shared" si="20"/>
        <v>69.533196483695576</v>
      </c>
    </row>
    <row r="170" spans="1:6" ht="15" customHeight="1" x14ac:dyDescent="0.2">
      <c r="A170" s="74" t="s">
        <v>229</v>
      </c>
      <c r="B170" s="192">
        <f t="shared" si="21"/>
        <v>698.89</v>
      </c>
      <c r="C170" s="192" t="s">
        <v>51</v>
      </c>
      <c r="D170" s="204">
        <v>698.89</v>
      </c>
      <c r="E170" s="202">
        <v>38950</v>
      </c>
      <c r="F170" s="123">
        <f t="shared" si="20"/>
        <v>55.731230951938073</v>
      </c>
    </row>
    <row r="171" spans="1:6" ht="15" customHeight="1" x14ac:dyDescent="0.2">
      <c r="A171" s="74" t="s">
        <v>104</v>
      </c>
      <c r="B171" s="192">
        <f t="shared" si="21"/>
        <v>908.92</v>
      </c>
      <c r="C171" s="192" t="s">
        <v>51</v>
      </c>
      <c r="D171" s="204">
        <v>908.92</v>
      </c>
      <c r="E171" s="202">
        <v>196035</v>
      </c>
      <c r="F171" s="123">
        <f t="shared" si="20"/>
        <v>215.67904766096026</v>
      </c>
    </row>
    <row r="172" spans="1:6" ht="15" customHeight="1" x14ac:dyDescent="0.2">
      <c r="A172" s="74" t="s">
        <v>230</v>
      </c>
      <c r="B172" s="192">
        <f t="shared" si="21"/>
        <v>885.63</v>
      </c>
      <c r="C172" s="192" t="s">
        <v>51</v>
      </c>
      <c r="D172" s="204">
        <v>885.63</v>
      </c>
      <c r="E172" s="202">
        <v>38571</v>
      </c>
      <c r="F172" s="123">
        <f t="shared" si="20"/>
        <v>43.552047694861287</v>
      </c>
    </row>
    <row r="173" spans="1:6" ht="15" customHeight="1" x14ac:dyDescent="0.2">
      <c r="A173" s="74" t="s">
        <v>231</v>
      </c>
      <c r="B173" s="192">
        <f t="shared" si="21"/>
        <v>559.97</v>
      </c>
      <c r="C173" s="192" t="s">
        <v>51</v>
      </c>
      <c r="D173" s="204">
        <v>559.97</v>
      </c>
      <c r="E173" s="202">
        <v>29639</v>
      </c>
      <c r="F173" s="123">
        <f t="shared" si="20"/>
        <v>52.929621229708729</v>
      </c>
    </row>
    <row r="174" spans="1:6" ht="15" customHeight="1" x14ac:dyDescent="0.2">
      <c r="A174" s="74" t="s">
        <v>232</v>
      </c>
      <c r="B174" s="192">
        <f t="shared" si="21"/>
        <v>852.53</v>
      </c>
      <c r="C174" s="200">
        <v>4.63</v>
      </c>
      <c r="D174" s="204">
        <v>847.9</v>
      </c>
      <c r="E174" s="202">
        <v>34129</v>
      </c>
      <c r="F174" s="123">
        <f t="shared" si="20"/>
        <v>40.032608823149921</v>
      </c>
    </row>
    <row r="175" spans="1:6" s="98" customFormat="1" ht="15" customHeight="1" x14ac:dyDescent="0.25">
      <c r="A175" s="179" t="s">
        <v>233</v>
      </c>
      <c r="B175" s="250">
        <f>SUM(B176:B189)</f>
        <v>9215.7199999999993</v>
      </c>
      <c r="C175" s="250">
        <f>SUM(C176:C189)</f>
        <v>48.099999999999994</v>
      </c>
      <c r="D175" s="250">
        <f>SUM(D176:D189)</f>
        <v>9167.619999999999</v>
      </c>
      <c r="E175" s="251">
        <f>SUM(E176:E189)</f>
        <v>938744</v>
      </c>
      <c r="F175" s="249">
        <f>E175/B175</f>
        <v>101.8633378618274</v>
      </c>
    </row>
    <row r="176" spans="1:6" ht="15" customHeight="1" x14ac:dyDescent="0.2">
      <c r="A176" s="74" t="s">
        <v>234</v>
      </c>
      <c r="B176" s="192">
        <f>SUM(C176:D176)</f>
        <v>619.35</v>
      </c>
      <c r="C176" s="192" t="s">
        <v>51</v>
      </c>
      <c r="D176" s="204">
        <v>619.35</v>
      </c>
      <c r="E176" s="202">
        <v>64436</v>
      </c>
      <c r="F176" s="123">
        <f t="shared" ref="F176:F189" si="22">E176/B176</f>
        <v>104.03810446435779</v>
      </c>
    </row>
    <row r="177" spans="1:6" ht="15" customHeight="1" x14ac:dyDescent="0.2">
      <c r="A177" s="74" t="s">
        <v>235</v>
      </c>
      <c r="B177" s="192">
        <f t="shared" ref="B177:B189" si="23">SUM(C177:D177)</f>
        <v>618.46</v>
      </c>
      <c r="C177" s="200">
        <v>0.13</v>
      </c>
      <c r="D177" s="204">
        <v>618.33000000000004</v>
      </c>
      <c r="E177" s="202">
        <v>51739</v>
      </c>
      <c r="F177" s="123">
        <f t="shared" si="22"/>
        <v>83.657795168644697</v>
      </c>
    </row>
    <row r="178" spans="1:6" ht="15" customHeight="1" x14ac:dyDescent="0.2">
      <c r="A178" s="74" t="s">
        <v>236</v>
      </c>
      <c r="B178" s="192">
        <f t="shared" si="23"/>
        <v>578.82000000000005</v>
      </c>
      <c r="C178" s="200">
        <v>0.22</v>
      </c>
      <c r="D178" s="204">
        <v>578.6</v>
      </c>
      <c r="E178" s="202">
        <v>62700</v>
      </c>
      <c r="F178" s="123">
        <f t="shared" si="22"/>
        <v>108.32383124287342</v>
      </c>
    </row>
    <row r="179" spans="1:6" ht="15" customHeight="1" x14ac:dyDescent="0.2">
      <c r="A179" s="74" t="s">
        <v>237</v>
      </c>
      <c r="B179" s="192">
        <f t="shared" si="23"/>
        <v>302.74</v>
      </c>
      <c r="C179" s="200">
        <v>0.12</v>
      </c>
      <c r="D179" s="204">
        <v>302.62</v>
      </c>
      <c r="E179" s="202">
        <v>20753</v>
      </c>
      <c r="F179" s="123">
        <f t="shared" si="22"/>
        <v>68.550571447446657</v>
      </c>
    </row>
    <row r="180" spans="1:6" ht="15" customHeight="1" x14ac:dyDescent="0.2">
      <c r="A180" s="74" t="s">
        <v>238</v>
      </c>
      <c r="B180" s="192">
        <f t="shared" si="23"/>
        <v>803.4</v>
      </c>
      <c r="C180" s="192" t="s">
        <v>51</v>
      </c>
      <c r="D180" s="204">
        <v>803.4</v>
      </c>
      <c r="E180" s="202">
        <v>46547</v>
      </c>
      <c r="F180" s="123">
        <f t="shared" si="22"/>
        <v>57.937515558874786</v>
      </c>
    </row>
    <row r="181" spans="1:6" ht="15" customHeight="1" x14ac:dyDescent="0.2">
      <c r="A181" s="74" t="s">
        <v>105</v>
      </c>
      <c r="B181" s="192">
        <f t="shared" si="23"/>
        <v>689.81</v>
      </c>
      <c r="C181" s="192" t="s">
        <v>51</v>
      </c>
      <c r="D181" s="204">
        <v>689.81</v>
      </c>
      <c r="E181" s="202">
        <v>317815</v>
      </c>
      <c r="F181" s="123">
        <f t="shared" si="22"/>
        <v>460.72831649294739</v>
      </c>
    </row>
    <row r="182" spans="1:6" ht="15" customHeight="1" x14ac:dyDescent="0.2">
      <c r="A182" s="74" t="s">
        <v>372</v>
      </c>
      <c r="B182" s="192">
        <f t="shared" si="23"/>
        <v>591.26</v>
      </c>
      <c r="C182" s="192" t="s">
        <v>51</v>
      </c>
      <c r="D182" s="204">
        <v>591.26</v>
      </c>
      <c r="E182" s="202">
        <v>50959</v>
      </c>
      <c r="F182" s="123">
        <f t="shared" si="22"/>
        <v>86.187125799140816</v>
      </c>
    </row>
    <row r="183" spans="1:6" ht="15" customHeight="1" x14ac:dyDescent="0.2">
      <c r="A183" s="74" t="s">
        <v>373</v>
      </c>
      <c r="B183" s="192">
        <f t="shared" si="23"/>
        <v>662.14</v>
      </c>
      <c r="C183" s="192" t="s">
        <v>51</v>
      </c>
      <c r="D183" s="204">
        <v>662.14</v>
      </c>
      <c r="E183" s="202">
        <v>37655</v>
      </c>
      <c r="F183" s="123">
        <f t="shared" si="22"/>
        <v>56.86863805237563</v>
      </c>
    </row>
    <row r="184" spans="1:6" ht="15" customHeight="1" x14ac:dyDescent="0.2">
      <c r="A184" s="74" t="s">
        <v>374</v>
      </c>
      <c r="B184" s="192">
        <f t="shared" si="23"/>
        <v>770.12</v>
      </c>
      <c r="C184" s="192" t="s">
        <v>51</v>
      </c>
      <c r="D184" s="204">
        <v>770.12</v>
      </c>
      <c r="E184" s="202">
        <v>35900</v>
      </c>
      <c r="F184" s="123">
        <f t="shared" si="22"/>
        <v>46.616111774788344</v>
      </c>
    </row>
    <row r="185" spans="1:6" ht="15" customHeight="1" x14ac:dyDescent="0.2">
      <c r="A185" s="74" t="s">
        <v>375</v>
      </c>
      <c r="B185" s="192">
        <f t="shared" si="23"/>
        <v>329.04</v>
      </c>
      <c r="C185" s="192" t="s">
        <v>51</v>
      </c>
      <c r="D185" s="204">
        <v>329.04</v>
      </c>
      <c r="E185" s="202">
        <v>29305</v>
      </c>
      <c r="F185" s="123">
        <f t="shared" si="22"/>
        <v>89.062120106977872</v>
      </c>
    </row>
    <row r="186" spans="1:6" ht="15" customHeight="1" x14ac:dyDescent="0.2">
      <c r="A186" s="74" t="s">
        <v>376</v>
      </c>
      <c r="B186" s="192">
        <f t="shared" si="23"/>
        <v>1304.2</v>
      </c>
      <c r="C186" s="200">
        <v>42.89</v>
      </c>
      <c r="D186" s="192">
        <v>1261.31</v>
      </c>
      <c r="E186" s="202">
        <v>87157</v>
      </c>
      <c r="F186" s="123">
        <f t="shared" si="22"/>
        <v>66.827940499923329</v>
      </c>
    </row>
    <row r="187" spans="1:6" ht="15" customHeight="1" x14ac:dyDescent="0.2">
      <c r="A187" s="74" t="s">
        <v>377</v>
      </c>
      <c r="B187" s="192">
        <f t="shared" si="23"/>
        <v>480.08</v>
      </c>
      <c r="C187" s="200">
        <v>2.12</v>
      </c>
      <c r="D187" s="204">
        <v>477.96</v>
      </c>
      <c r="E187" s="202">
        <v>21502</v>
      </c>
      <c r="F187" s="123">
        <f t="shared" si="22"/>
        <v>44.788368605232463</v>
      </c>
    </row>
    <row r="188" spans="1:6" ht="15" customHeight="1" x14ac:dyDescent="0.2">
      <c r="A188" s="74" t="s">
        <v>378</v>
      </c>
      <c r="B188" s="192">
        <f t="shared" si="23"/>
        <v>699.97</v>
      </c>
      <c r="C188" s="192" t="s">
        <v>51</v>
      </c>
      <c r="D188" s="204">
        <v>699.97</v>
      </c>
      <c r="E188" s="202">
        <v>43352</v>
      </c>
      <c r="F188" s="123">
        <f t="shared" si="22"/>
        <v>61.934082889266683</v>
      </c>
    </row>
    <row r="189" spans="1:6" ht="15" customHeight="1" x14ac:dyDescent="0.2">
      <c r="A189" s="74" t="s">
        <v>379</v>
      </c>
      <c r="B189" s="192">
        <f t="shared" si="23"/>
        <v>766.33</v>
      </c>
      <c r="C189" s="200">
        <v>2.62</v>
      </c>
      <c r="D189" s="204">
        <v>763.71</v>
      </c>
      <c r="E189" s="202">
        <v>68924</v>
      </c>
      <c r="F189" s="123">
        <f t="shared" si="22"/>
        <v>89.940365116855659</v>
      </c>
    </row>
    <row r="190" spans="1:6" s="98" customFormat="1" ht="15" customHeight="1" x14ac:dyDescent="0.25">
      <c r="A190" s="179" t="s">
        <v>239</v>
      </c>
      <c r="B190" s="250">
        <f>SUM(B191:B203)</f>
        <v>8374.2400000000016</v>
      </c>
      <c r="C190" s="250">
        <f>SUM(C191:C203)</f>
        <v>6.34</v>
      </c>
      <c r="D190" s="250">
        <f>SUM(D191:D203)</f>
        <v>8367.9000000000015</v>
      </c>
      <c r="E190" s="251">
        <f>SUM(E191:E203)</f>
        <v>768222</v>
      </c>
      <c r="F190" s="249">
        <f>E190/B190</f>
        <v>91.736324729169439</v>
      </c>
    </row>
    <row r="191" spans="1:6" ht="15" customHeight="1" x14ac:dyDescent="0.2">
      <c r="A191" s="74" t="s">
        <v>240</v>
      </c>
      <c r="B191" s="192">
        <f>SUM(C191:D191)</f>
        <v>1502.14</v>
      </c>
      <c r="C191" s="192" t="s">
        <v>51</v>
      </c>
      <c r="D191" s="192">
        <v>1502.14</v>
      </c>
      <c r="E191" s="202">
        <v>44698</v>
      </c>
      <c r="F191" s="123">
        <f t="shared" ref="F191:F203" si="24">E191/B191</f>
        <v>29.756214467359897</v>
      </c>
    </row>
    <row r="192" spans="1:6" ht="15" customHeight="1" x14ac:dyDescent="0.2">
      <c r="A192" s="74" t="s">
        <v>241</v>
      </c>
      <c r="B192" s="192">
        <f t="shared" ref="B192:B203" si="25">SUM(C192:D192)</f>
        <v>552.74</v>
      </c>
      <c r="C192" s="192" t="s">
        <v>51</v>
      </c>
      <c r="D192" s="204">
        <v>552.74</v>
      </c>
      <c r="E192" s="202">
        <v>20227</v>
      </c>
      <c r="F192" s="123">
        <f t="shared" si="24"/>
        <v>36.594058689438071</v>
      </c>
    </row>
    <row r="193" spans="1:7" ht="15" customHeight="1" x14ac:dyDescent="0.2">
      <c r="A193" s="74" t="s">
        <v>242</v>
      </c>
      <c r="B193" s="192">
        <f t="shared" si="25"/>
        <v>629.89</v>
      </c>
      <c r="C193" s="192" t="s">
        <v>51</v>
      </c>
      <c r="D193" s="204">
        <v>629.89</v>
      </c>
      <c r="E193" s="202">
        <v>57055</v>
      </c>
      <c r="F193" s="123">
        <f t="shared" si="24"/>
        <v>90.579307498134597</v>
      </c>
    </row>
    <row r="194" spans="1:7" ht="15" customHeight="1" x14ac:dyDescent="0.2">
      <c r="A194" s="74" t="s">
        <v>243</v>
      </c>
      <c r="B194" s="192">
        <f t="shared" si="25"/>
        <v>927.9</v>
      </c>
      <c r="C194" s="192" t="s">
        <v>51</v>
      </c>
      <c r="D194" s="204">
        <v>927.9</v>
      </c>
      <c r="E194" s="202">
        <v>223060</v>
      </c>
      <c r="F194" s="123">
        <f t="shared" si="24"/>
        <v>240.39228365125553</v>
      </c>
    </row>
    <row r="195" spans="1:7" ht="15" customHeight="1" x14ac:dyDescent="0.2">
      <c r="A195" s="74" t="s">
        <v>244</v>
      </c>
      <c r="B195" s="192">
        <f t="shared" si="25"/>
        <v>560.28</v>
      </c>
      <c r="C195" s="192" t="s">
        <v>51</v>
      </c>
      <c r="D195" s="204">
        <v>560.28</v>
      </c>
      <c r="E195" s="202">
        <v>52377</v>
      </c>
      <c r="F195" s="123">
        <f t="shared" si="24"/>
        <v>93.483615335189555</v>
      </c>
    </row>
    <row r="196" spans="1:7" ht="15" customHeight="1" x14ac:dyDescent="0.2">
      <c r="A196" s="74" t="s">
        <v>245</v>
      </c>
      <c r="B196" s="192">
        <f t="shared" si="25"/>
        <v>498.95</v>
      </c>
      <c r="C196" s="193">
        <v>2.59</v>
      </c>
      <c r="D196" s="204">
        <v>496.36</v>
      </c>
      <c r="E196" s="202">
        <v>115960</v>
      </c>
      <c r="F196" s="123">
        <f t="shared" si="24"/>
        <v>232.40805691953102</v>
      </c>
    </row>
    <row r="197" spans="1:7" ht="15" customHeight="1" x14ac:dyDescent="0.2">
      <c r="A197" s="74" t="s">
        <v>246</v>
      </c>
      <c r="B197" s="192">
        <f t="shared" si="25"/>
        <v>585.01</v>
      </c>
      <c r="C197" s="192" t="s">
        <v>51</v>
      </c>
      <c r="D197" s="204">
        <v>585.01</v>
      </c>
      <c r="E197" s="202">
        <v>39116</v>
      </c>
      <c r="F197" s="123">
        <f t="shared" si="24"/>
        <v>66.863814293772762</v>
      </c>
    </row>
    <row r="198" spans="1:7" ht="15" customHeight="1" x14ac:dyDescent="0.2">
      <c r="A198" s="74" t="s">
        <v>247</v>
      </c>
      <c r="B198" s="192">
        <f t="shared" si="25"/>
        <v>367.25</v>
      </c>
      <c r="C198" s="192" t="s">
        <v>51</v>
      </c>
      <c r="D198" s="204">
        <v>367.25</v>
      </c>
      <c r="E198" s="202">
        <v>30638</v>
      </c>
      <c r="F198" s="123">
        <f t="shared" si="24"/>
        <v>83.425459496255954</v>
      </c>
      <c r="G198" s="52"/>
    </row>
    <row r="199" spans="1:7" ht="15" customHeight="1" x14ac:dyDescent="0.2">
      <c r="A199" s="74" t="s">
        <v>248</v>
      </c>
      <c r="B199" s="192">
        <f t="shared" si="25"/>
        <v>579.77</v>
      </c>
      <c r="C199" s="193">
        <v>3.5</v>
      </c>
      <c r="D199" s="204">
        <v>576.27</v>
      </c>
      <c r="E199" s="202">
        <v>39811</v>
      </c>
      <c r="F199" s="123">
        <f t="shared" si="24"/>
        <v>68.666885144108875</v>
      </c>
      <c r="G199" s="52"/>
    </row>
    <row r="200" spans="1:7" ht="15" customHeight="1" x14ac:dyDescent="0.2">
      <c r="A200" s="74" t="s">
        <v>249</v>
      </c>
      <c r="B200" s="192">
        <f t="shared" si="25"/>
        <v>462.3</v>
      </c>
      <c r="C200" s="193">
        <v>0.25</v>
      </c>
      <c r="D200" s="204">
        <v>462.05</v>
      </c>
      <c r="E200" s="202">
        <v>27950</v>
      </c>
      <c r="F200" s="123">
        <f t="shared" si="24"/>
        <v>60.458576681808346</v>
      </c>
      <c r="G200" s="52"/>
    </row>
    <row r="201" spans="1:7" ht="15" customHeight="1" x14ac:dyDescent="0.2">
      <c r="A201" s="201" t="s">
        <v>250</v>
      </c>
      <c r="B201" s="192">
        <f t="shared" si="25"/>
        <v>637.92999999999995</v>
      </c>
      <c r="C201" s="192" t="s">
        <v>51</v>
      </c>
      <c r="D201" s="204">
        <v>637.92999999999995</v>
      </c>
      <c r="E201" s="202">
        <v>45485</v>
      </c>
      <c r="F201" s="123">
        <f t="shared" si="24"/>
        <v>71.300926433934762</v>
      </c>
      <c r="G201" s="52"/>
    </row>
    <row r="202" spans="1:7" ht="15" customHeight="1" x14ac:dyDescent="0.2">
      <c r="A202" s="74" t="s">
        <v>251</v>
      </c>
      <c r="B202" s="192">
        <f t="shared" si="25"/>
        <v>477.79</v>
      </c>
      <c r="C202" s="192" t="s">
        <v>51</v>
      </c>
      <c r="D202" s="204">
        <v>477.79</v>
      </c>
      <c r="E202" s="202">
        <v>29741</v>
      </c>
      <c r="F202" s="123">
        <f t="shared" si="24"/>
        <v>62.247012285732225</v>
      </c>
      <c r="G202" s="52"/>
    </row>
    <row r="203" spans="1:7" ht="15" customHeight="1" x14ac:dyDescent="0.2">
      <c r="A203" s="74" t="s">
        <v>252</v>
      </c>
      <c r="B203" s="192">
        <f t="shared" si="25"/>
        <v>592.29</v>
      </c>
      <c r="C203" s="192" t="s">
        <v>51</v>
      </c>
      <c r="D203" s="204">
        <v>592.29</v>
      </c>
      <c r="E203" s="202">
        <v>42104</v>
      </c>
      <c r="F203" s="123">
        <f t="shared" si="24"/>
        <v>71.086798696584452</v>
      </c>
    </row>
    <row r="204" spans="1:7" ht="5.0999999999999996" customHeight="1" x14ac:dyDescent="0.2">
      <c r="A204" s="61"/>
      <c r="B204" s="71"/>
      <c r="C204" s="71"/>
      <c r="D204" s="71"/>
      <c r="E204" s="72"/>
      <c r="F204" s="73"/>
    </row>
    <row r="205" spans="1:7" ht="5.0999999999999996" customHeight="1" x14ac:dyDescent="0.2">
      <c r="A205" s="212"/>
      <c r="B205" s="208"/>
      <c r="C205" s="208"/>
      <c r="D205" s="208"/>
      <c r="E205" s="209"/>
      <c r="F205" s="210"/>
    </row>
    <row r="206" spans="1:7" ht="5.0999999999999996" customHeight="1" x14ac:dyDescent="0.2">
      <c r="A206" s="61"/>
      <c r="B206" s="71"/>
      <c r="C206" s="71"/>
      <c r="D206" s="71"/>
      <c r="E206" s="72"/>
      <c r="F206" s="73"/>
    </row>
    <row r="207" spans="1:7" ht="5.0999999999999996" customHeight="1" x14ac:dyDescent="0.2">
      <c r="A207" s="61"/>
      <c r="B207" s="71"/>
      <c r="C207" s="71"/>
      <c r="D207" s="71"/>
      <c r="E207" s="72"/>
      <c r="F207" s="73"/>
    </row>
    <row r="208" spans="1:7" ht="15" customHeight="1" x14ac:dyDescent="0.2">
      <c r="A208" s="188" t="s">
        <v>468</v>
      </c>
      <c r="B208" s="71"/>
      <c r="C208" s="71"/>
      <c r="D208" s="71"/>
      <c r="E208" s="72"/>
      <c r="F208" s="73"/>
    </row>
    <row r="209" spans="1:6" ht="5.0999999999999996" customHeight="1" x14ac:dyDescent="0.2">
      <c r="A209" s="61"/>
      <c r="B209" s="59"/>
      <c r="C209" s="59"/>
      <c r="D209" s="59"/>
      <c r="E209" s="59"/>
      <c r="F209" s="60"/>
    </row>
    <row r="210" spans="1:6" ht="5.0999999999999996" customHeight="1" x14ac:dyDescent="0.2">
      <c r="A210" s="118"/>
      <c r="B210" s="111"/>
      <c r="C210" s="111"/>
      <c r="D210" s="111"/>
      <c r="E210" s="111"/>
      <c r="F210" s="112"/>
    </row>
    <row r="211" spans="1:6" ht="15" customHeight="1" x14ac:dyDescent="0.2">
      <c r="A211" s="119"/>
      <c r="B211" s="288"/>
      <c r="C211" s="288"/>
      <c r="D211" s="288"/>
      <c r="E211" s="288"/>
      <c r="F211" s="288"/>
    </row>
    <row r="212" spans="1:6" ht="15" customHeight="1" x14ac:dyDescent="0.2">
      <c r="A212" s="274"/>
      <c r="B212" s="295" t="s">
        <v>465</v>
      </c>
      <c r="C212" s="295"/>
      <c r="D212" s="295"/>
      <c r="E212" s="264" t="s">
        <v>79</v>
      </c>
      <c r="F212" s="264" t="s">
        <v>98</v>
      </c>
    </row>
    <row r="213" spans="1:6" ht="15" customHeight="1" x14ac:dyDescent="0.2">
      <c r="A213" s="179"/>
      <c r="B213" s="296"/>
      <c r="C213" s="296" t="s">
        <v>347</v>
      </c>
      <c r="D213" s="297" t="s">
        <v>140</v>
      </c>
      <c r="E213" s="264" t="s">
        <v>436</v>
      </c>
      <c r="F213" s="264" t="s">
        <v>459</v>
      </c>
    </row>
    <row r="214" spans="1:6" ht="15" customHeight="1" x14ac:dyDescent="0.2">
      <c r="A214" s="179" t="s">
        <v>100</v>
      </c>
      <c r="B214" s="264" t="s">
        <v>348</v>
      </c>
      <c r="C214" s="264" t="s">
        <v>349</v>
      </c>
      <c r="D214" s="267" t="s">
        <v>141</v>
      </c>
      <c r="E214" s="264" t="s">
        <v>284</v>
      </c>
      <c r="F214" s="264" t="s">
        <v>444</v>
      </c>
    </row>
    <row r="215" spans="1:6" ht="5.0999999999999996" customHeight="1" x14ac:dyDescent="0.2">
      <c r="A215" s="113"/>
      <c r="B215" s="114"/>
      <c r="C215" s="114"/>
      <c r="D215" s="114"/>
      <c r="E215" s="114"/>
      <c r="F215" s="121"/>
    </row>
    <row r="216" spans="1:6" s="98" customFormat="1" ht="15" customHeight="1" x14ac:dyDescent="0.25">
      <c r="A216" s="179" t="s">
        <v>253</v>
      </c>
      <c r="B216" s="250">
        <f>SUM(B217:B225)</f>
        <v>6227.78</v>
      </c>
      <c r="C216" s="250">
        <f>SUM(C217:C225)</f>
        <v>0.15000000000000002</v>
      </c>
      <c r="D216" s="250">
        <f>SUM(D217:D225)</f>
        <v>6227.6299999999992</v>
      </c>
      <c r="E216" s="251">
        <f>SUM(E217:E225)</f>
        <v>988655</v>
      </c>
      <c r="F216" s="253">
        <f>E216/B216</f>
        <v>158.74918510287776</v>
      </c>
    </row>
    <row r="217" spans="1:6" ht="15" customHeight="1" x14ac:dyDescent="0.2">
      <c r="A217" s="74" t="s">
        <v>254</v>
      </c>
      <c r="B217" s="192">
        <f>SUM(C217:D217)</f>
        <v>682.29</v>
      </c>
      <c r="C217" s="192" t="s">
        <v>51</v>
      </c>
      <c r="D217" s="204">
        <v>682.29</v>
      </c>
      <c r="E217" s="246">
        <v>100814</v>
      </c>
      <c r="F217" s="166">
        <f t="shared" ref="F217:F225" si="26">E217/B217</f>
        <v>147.75828460038989</v>
      </c>
    </row>
    <row r="218" spans="1:6" ht="15" customHeight="1" x14ac:dyDescent="0.2">
      <c r="A218" s="74" t="s">
        <v>255</v>
      </c>
      <c r="B218" s="192">
        <f t="shared" ref="B218:B225" si="27">SUM(C218:D218)</f>
        <v>332.16</v>
      </c>
      <c r="C218" s="192" t="s">
        <v>51</v>
      </c>
      <c r="D218" s="204">
        <v>332.16</v>
      </c>
      <c r="E218" s="246">
        <v>32931</v>
      </c>
      <c r="F218" s="166">
        <f t="shared" si="26"/>
        <v>99.141979768786115</v>
      </c>
    </row>
    <row r="219" spans="1:6" ht="15" customHeight="1" x14ac:dyDescent="0.2">
      <c r="A219" s="74" t="s">
        <v>256</v>
      </c>
      <c r="B219" s="192">
        <f t="shared" si="27"/>
        <v>683.14</v>
      </c>
      <c r="C219" s="192" t="s">
        <v>51</v>
      </c>
      <c r="D219" s="204">
        <v>683.14</v>
      </c>
      <c r="E219" s="246">
        <v>74717</v>
      </c>
      <c r="F219" s="166">
        <f t="shared" si="26"/>
        <v>109.37289574611354</v>
      </c>
    </row>
    <row r="220" spans="1:6" ht="15" customHeight="1" x14ac:dyDescent="0.2">
      <c r="A220" s="74" t="s">
        <v>257</v>
      </c>
      <c r="B220" s="192">
        <f t="shared" si="27"/>
        <v>535.96</v>
      </c>
      <c r="C220" s="192" t="s">
        <v>51</v>
      </c>
      <c r="D220" s="204">
        <v>535.96</v>
      </c>
      <c r="E220" s="246">
        <v>39406</v>
      </c>
      <c r="F220" s="166">
        <f t="shared" si="26"/>
        <v>73.52414359280543</v>
      </c>
    </row>
    <row r="221" spans="1:6" ht="15" customHeight="1" x14ac:dyDescent="0.2">
      <c r="A221" s="74" t="s">
        <v>258</v>
      </c>
      <c r="B221" s="192">
        <f t="shared" si="27"/>
        <v>714.15</v>
      </c>
      <c r="C221" s="192" t="s">
        <v>51</v>
      </c>
      <c r="D221" s="204">
        <v>714.15</v>
      </c>
      <c r="E221" s="246">
        <v>88003</v>
      </c>
      <c r="F221" s="166">
        <f t="shared" si="26"/>
        <v>123.22761324651684</v>
      </c>
    </row>
    <row r="222" spans="1:6" ht="15" customHeight="1" x14ac:dyDescent="0.2">
      <c r="A222" s="74" t="s">
        <v>106</v>
      </c>
      <c r="B222" s="192">
        <f t="shared" si="27"/>
        <v>1031.74</v>
      </c>
      <c r="C222" s="200">
        <v>0.1</v>
      </c>
      <c r="D222" s="192">
        <v>1031.6400000000001</v>
      </c>
      <c r="E222" s="246">
        <v>474253</v>
      </c>
      <c r="F222" s="166">
        <f t="shared" si="26"/>
        <v>459.66328726229477</v>
      </c>
    </row>
    <row r="223" spans="1:6" ht="15" customHeight="1" x14ac:dyDescent="0.2">
      <c r="A223" s="74" t="s">
        <v>259</v>
      </c>
      <c r="B223" s="192">
        <f t="shared" si="27"/>
        <v>928.24</v>
      </c>
      <c r="C223" s="192" t="s">
        <v>51</v>
      </c>
      <c r="D223" s="204">
        <v>928.24</v>
      </c>
      <c r="E223" s="246">
        <v>114734</v>
      </c>
      <c r="F223" s="166">
        <f t="shared" si="26"/>
        <v>123.60380935964837</v>
      </c>
    </row>
    <row r="224" spans="1:6" ht="15" customHeight="1" x14ac:dyDescent="0.2">
      <c r="A224" s="74" t="s">
        <v>261</v>
      </c>
      <c r="B224" s="192">
        <f t="shared" si="27"/>
        <v>369.57</v>
      </c>
      <c r="C224" s="192" t="s">
        <v>51</v>
      </c>
      <c r="D224" s="204">
        <v>369.57</v>
      </c>
      <c r="E224" s="246">
        <v>29961</v>
      </c>
      <c r="F224" s="166">
        <f t="shared" si="26"/>
        <v>81.069892036691286</v>
      </c>
    </row>
    <row r="225" spans="1:6" ht="15" customHeight="1" x14ac:dyDescent="0.2">
      <c r="A225" s="74" t="s">
        <v>260</v>
      </c>
      <c r="B225" s="192">
        <f t="shared" si="27"/>
        <v>950.53</v>
      </c>
      <c r="C225" s="200">
        <v>0.05</v>
      </c>
      <c r="D225" s="204">
        <v>950.48</v>
      </c>
      <c r="E225" s="246">
        <v>33836</v>
      </c>
      <c r="F225" s="166">
        <f t="shared" si="26"/>
        <v>35.596982735947314</v>
      </c>
    </row>
    <row r="226" spans="1:6" s="98" customFormat="1" ht="15" customHeight="1" x14ac:dyDescent="0.25">
      <c r="A226" s="179" t="s">
        <v>7</v>
      </c>
      <c r="B226" s="250">
        <f>SUM(B227:B236)</f>
        <v>6167.9700000000012</v>
      </c>
      <c r="C226" s="250">
        <f>SUM(C227:C236)</f>
        <v>1.65</v>
      </c>
      <c r="D226" s="250">
        <f>SUM(D227:D236)</f>
        <v>6166.3200000000015</v>
      </c>
      <c r="E226" s="251">
        <f>SUM(E227:E236)</f>
        <v>478328</v>
      </c>
      <c r="F226" s="249">
        <f>E226/B226</f>
        <v>77.550312339392036</v>
      </c>
    </row>
    <row r="227" spans="1:6" ht="15" customHeight="1" x14ac:dyDescent="0.2">
      <c r="A227" s="74" t="s">
        <v>262</v>
      </c>
      <c r="B227" s="192">
        <f>SUM(C227:D227)</f>
        <v>630.38</v>
      </c>
      <c r="C227" s="192" t="s">
        <v>51</v>
      </c>
      <c r="D227" s="204">
        <v>630.38</v>
      </c>
      <c r="E227" s="246">
        <v>40547</v>
      </c>
      <c r="F227" s="123">
        <f t="shared" ref="F227:F237" si="28">E227/B227</f>
        <v>64.321520352803077</v>
      </c>
    </row>
    <row r="228" spans="1:6" ht="15" customHeight="1" x14ac:dyDescent="0.2">
      <c r="A228" s="74" t="s">
        <v>268</v>
      </c>
      <c r="B228" s="192">
        <f t="shared" ref="B228:B237" si="29">SUM(C228:D228)</f>
        <v>1051.55</v>
      </c>
      <c r="C228" s="192" t="s">
        <v>51</v>
      </c>
      <c r="D228" s="192">
        <v>1051.55</v>
      </c>
      <c r="E228" s="246">
        <v>34969</v>
      </c>
      <c r="F228" s="123">
        <f t="shared" si="28"/>
        <v>33.254719224002663</v>
      </c>
    </row>
    <row r="229" spans="1:6" ht="15" customHeight="1" x14ac:dyDescent="0.2">
      <c r="A229" s="74" t="s">
        <v>263</v>
      </c>
      <c r="B229" s="192">
        <f t="shared" si="29"/>
        <v>625.34</v>
      </c>
      <c r="C229" s="192" t="s">
        <v>51</v>
      </c>
      <c r="D229" s="204">
        <v>625.34</v>
      </c>
      <c r="E229" s="246">
        <v>18301</v>
      </c>
      <c r="F229" s="123">
        <f t="shared" si="28"/>
        <v>29.26567947036812</v>
      </c>
    </row>
    <row r="230" spans="1:6" ht="15" customHeight="1" x14ac:dyDescent="0.2">
      <c r="A230" s="74" t="s">
        <v>264</v>
      </c>
      <c r="B230" s="192">
        <f t="shared" si="29"/>
        <v>974.36</v>
      </c>
      <c r="C230" s="192" t="s">
        <v>51</v>
      </c>
      <c r="D230" s="204">
        <v>974.36</v>
      </c>
      <c r="E230" s="246">
        <v>75370</v>
      </c>
      <c r="F230" s="123">
        <f t="shared" si="28"/>
        <v>77.353339628063551</v>
      </c>
    </row>
    <row r="231" spans="1:6" ht="15" customHeight="1" x14ac:dyDescent="0.2">
      <c r="A231" s="74" t="s">
        <v>265</v>
      </c>
      <c r="B231" s="192">
        <f t="shared" si="29"/>
        <v>523.30999999999995</v>
      </c>
      <c r="C231" s="192" t="s">
        <v>51</v>
      </c>
      <c r="D231" s="204">
        <v>523.30999999999995</v>
      </c>
      <c r="E231" s="246">
        <v>28600</v>
      </c>
      <c r="F231" s="123">
        <f t="shared" si="28"/>
        <v>54.652118247310398</v>
      </c>
    </row>
    <row r="232" spans="1:6" ht="15" customHeight="1" x14ac:dyDescent="0.2">
      <c r="A232" s="74" t="s">
        <v>266</v>
      </c>
      <c r="B232" s="192">
        <f t="shared" si="29"/>
        <v>527.48</v>
      </c>
      <c r="C232" s="192" t="s">
        <v>51</v>
      </c>
      <c r="D232" s="204">
        <v>527.48</v>
      </c>
      <c r="E232" s="246">
        <v>20632</v>
      </c>
      <c r="F232" s="123">
        <f t="shared" si="28"/>
        <v>39.114279214377795</v>
      </c>
    </row>
    <row r="233" spans="1:6" ht="15" customHeight="1" x14ac:dyDescent="0.2">
      <c r="A233" s="74" t="s">
        <v>267</v>
      </c>
      <c r="B233" s="192">
        <f t="shared" si="29"/>
        <v>584.94000000000005</v>
      </c>
      <c r="C233" s="192" t="s">
        <v>51</v>
      </c>
      <c r="D233" s="204">
        <v>584.94000000000005</v>
      </c>
      <c r="E233" s="246">
        <v>25091</v>
      </c>
      <c r="F233" s="123">
        <f t="shared" si="28"/>
        <v>42.894997777549833</v>
      </c>
    </row>
    <row r="234" spans="1:6" ht="15" customHeight="1" x14ac:dyDescent="0.2">
      <c r="A234" s="74" t="s">
        <v>269</v>
      </c>
      <c r="B234" s="192">
        <f t="shared" si="29"/>
        <v>360.58</v>
      </c>
      <c r="C234" s="192">
        <v>1.65</v>
      </c>
      <c r="D234" s="204">
        <v>358.93</v>
      </c>
      <c r="E234" s="246">
        <v>10701</v>
      </c>
      <c r="F234" s="123">
        <f t="shared" si="28"/>
        <v>29.677186754673027</v>
      </c>
    </row>
    <row r="235" spans="1:6" ht="15" customHeight="1" x14ac:dyDescent="0.2">
      <c r="A235" s="74" t="s">
        <v>107</v>
      </c>
      <c r="B235" s="192">
        <f t="shared" si="29"/>
        <v>257.39</v>
      </c>
      <c r="C235" s="200" t="s">
        <v>51</v>
      </c>
      <c r="D235" s="204">
        <v>257.39</v>
      </c>
      <c r="E235" s="246">
        <v>208197</v>
      </c>
      <c r="F235" s="123">
        <f t="shared" si="28"/>
        <v>808.8775787715141</v>
      </c>
    </row>
    <row r="236" spans="1:6" ht="15" customHeight="1" x14ac:dyDescent="0.2">
      <c r="A236" s="74" t="s">
        <v>270</v>
      </c>
      <c r="B236" s="192">
        <f t="shared" si="29"/>
        <v>632.64</v>
      </c>
      <c r="C236" s="192" t="s">
        <v>51</v>
      </c>
      <c r="D236" s="204">
        <v>632.64</v>
      </c>
      <c r="E236" s="246">
        <v>15920</v>
      </c>
      <c r="F236" s="123">
        <f t="shared" si="28"/>
        <v>25.164390490642386</v>
      </c>
    </row>
    <row r="237" spans="1:6" s="98" customFormat="1" ht="15" customHeight="1" x14ac:dyDescent="0.25">
      <c r="A237" s="179" t="s">
        <v>73</v>
      </c>
      <c r="B237" s="250">
        <f t="shared" si="29"/>
        <v>2419.27</v>
      </c>
      <c r="C237" s="252">
        <v>215.12</v>
      </c>
      <c r="D237" s="254">
        <v>2204.15</v>
      </c>
      <c r="E237" s="255">
        <v>76154</v>
      </c>
      <c r="F237" s="249">
        <f t="shared" si="28"/>
        <v>31.478090498373476</v>
      </c>
    </row>
    <row r="238" spans="1:6" ht="14.25" customHeight="1" x14ac:dyDescent="0.2">
      <c r="A238" s="282" t="s">
        <v>457</v>
      </c>
      <c r="B238" s="75"/>
      <c r="C238" s="75"/>
      <c r="D238" s="75"/>
      <c r="E238" s="76"/>
      <c r="F238" s="73"/>
    </row>
    <row r="239" spans="1:6" ht="5.0999999999999996" customHeight="1" x14ac:dyDescent="0.2">
      <c r="A239" s="212"/>
      <c r="B239" s="216"/>
      <c r="C239" s="216"/>
      <c r="D239" s="216"/>
      <c r="E239" s="217"/>
      <c r="F239" s="210"/>
    </row>
    <row r="240" spans="1:6" ht="12.2" customHeight="1" x14ac:dyDescent="0.2">
      <c r="A240" s="285" t="s">
        <v>434</v>
      </c>
      <c r="B240" s="285"/>
      <c r="C240" s="285"/>
      <c r="D240" s="285"/>
      <c r="E240" s="285"/>
      <c r="F240" s="285"/>
    </row>
    <row r="241" spans="1:6" ht="12.2" customHeight="1" x14ac:dyDescent="0.2">
      <c r="A241" s="286"/>
      <c r="B241" s="286"/>
      <c r="C241" s="286"/>
      <c r="D241" s="286"/>
      <c r="E241" s="286"/>
      <c r="F241" s="286"/>
    </row>
    <row r="242" spans="1:6" x14ac:dyDescent="0.2">
      <c r="A242" s="287" t="s">
        <v>435</v>
      </c>
      <c r="B242" s="287"/>
      <c r="C242" s="287"/>
      <c r="D242" s="287"/>
      <c r="E242" s="287"/>
      <c r="F242" s="287"/>
    </row>
    <row r="243" spans="1:6" x14ac:dyDescent="0.2">
      <c r="A243" s="205"/>
      <c r="B243" s="206"/>
      <c r="C243" s="206"/>
      <c r="D243" s="205"/>
      <c r="E243" s="205"/>
      <c r="F243" s="47"/>
    </row>
    <row r="244" spans="1:6" x14ac:dyDescent="0.2">
      <c r="A244" s="95"/>
      <c r="B244" s="105"/>
      <c r="C244" s="105"/>
      <c r="D244" s="95"/>
      <c r="E244" s="95"/>
      <c r="F244" s="47"/>
    </row>
    <row r="245" spans="1:6" x14ac:dyDescent="0.2">
      <c r="B245" s="105"/>
      <c r="C245" s="105"/>
      <c r="D245" s="95"/>
      <c r="E245" s="95"/>
      <c r="F245" s="47"/>
    </row>
    <row r="246" spans="1:6" x14ac:dyDescent="0.2">
      <c r="A246" s="95"/>
      <c r="B246" s="105"/>
      <c r="C246" s="105"/>
      <c r="D246" s="95"/>
      <c r="E246" s="95"/>
      <c r="F246" s="47"/>
    </row>
    <row r="247" spans="1:6" x14ac:dyDescent="0.2">
      <c r="A247" s="95"/>
      <c r="B247" s="105"/>
      <c r="C247" s="105"/>
      <c r="D247" s="95"/>
      <c r="E247" s="95"/>
      <c r="F247" s="47"/>
    </row>
    <row r="248" spans="1:6" x14ac:dyDescent="0.2">
      <c r="A248" s="95"/>
      <c r="B248" s="105"/>
      <c r="C248" s="105"/>
      <c r="D248" s="95"/>
      <c r="E248" s="95"/>
      <c r="F248" s="47"/>
    </row>
    <row r="249" spans="1:6" x14ac:dyDescent="0.2">
      <c r="A249" s="95"/>
      <c r="B249" s="105"/>
      <c r="C249" s="105"/>
      <c r="D249" s="95"/>
      <c r="E249" s="95"/>
      <c r="F249" s="47"/>
    </row>
    <row r="250" spans="1:6" x14ac:dyDescent="0.2">
      <c r="A250" s="95"/>
      <c r="B250" s="105"/>
      <c r="C250" s="105"/>
      <c r="D250" s="95"/>
      <c r="E250" s="95"/>
      <c r="F250" s="47"/>
    </row>
    <row r="251" spans="1:6" x14ac:dyDescent="0.2">
      <c r="A251" s="95"/>
      <c r="B251" s="105"/>
      <c r="C251" s="105"/>
      <c r="D251" s="95"/>
      <c r="E251" s="95"/>
      <c r="F251" s="47"/>
    </row>
    <row r="252" spans="1:6" x14ac:dyDescent="0.2">
      <c r="A252" s="95"/>
      <c r="B252" s="105"/>
      <c r="C252" s="105"/>
      <c r="D252" s="95"/>
      <c r="E252" s="95"/>
      <c r="F252" s="47"/>
    </row>
    <row r="253" spans="1:6" x14ac:dyDescent="0.2">
      <c r="A253" s="95"/>
      <c r="B253" s="105"/>
      <c r="C253" s="105"/>
      <c r="D253" s="95"/>
      <c r="E253" s="95"/>
      <c r="F253" s="47"/>
    </row>
    <row r="254" spans="1:6" x14ac:dyDescent="0.2">
      <c r="A254" s="95"/>
      <c r="B254" s="105"/>
      <c r="C254" s="105"/>
      <c r="D254" s="95"/>
      <c r="E254" s="95"/>
      <c r="F254" s="47"/>
    </row>
    <row r="255" spans="1:6" x14ac:dyDescent="0.2">
      <c r="A255" s="167"/>
      <c r="B255" s="105"/>
      <c r="C255" s="105"/>
      <c r="D255" s="95"/>
      <c r="E255" s="95"/>
      <c r="F255" s="47"/>
    </row>
    <row r="256" spans="1:6" x14ac:dyDescent="0.2">
      <c r="A256" s="95"/>
      <c r="B256" s="105"/>
      <c r="C256" s="105"/>
      <c r="D256" s="95"/>
      <c r="E256" s="95"/>
      <c r="F256" s="47"/>
    </row>
    <row r="257" spans="1:7" x14ac:dyDescent="0.2">
      <c r="A257" s="272" t="s">
        <v>439</v>
      </c>
      <c r="B257" s="105"/>
      <c r="C257" s="105"/>
      <c r="D257" s="95"/>
      <c r="E257" s="95"/>
      <c r="F257" s="47"/>
    </row>
    <row r="258" spans="1:7" x14ac:dyDescent="0.2">
      <c r="A258" s="95"/>
      <c r="B258" s="105"/>
      <c r="C258" s="105"/>
      <c r="D258" s="95"/>
      <c r="E258" s="95"/>
      <c r="F258" s="47"/>
    </row>
    <row r="259" spans="1:7" x14ac:dyDescent="0.2">
      <c r="A259" s="95"/>
      <c r="B259" s="105"/>
      <c r="C259" s="105"/>
      <c r="D259" s="95"/>
      <c r="E259" s="95"/>
      <c r="F259" s="47"/>
    </row>
    <row r="260" spans="1:7" x14ac:dyDescent="0.2">
      <c r="A260" s="95"/>
      <c r="B260" s="105"/>
      <c r="C260" s="105"/>
      <c r="D260" s="95"/>
      <c r="E260" s="95"/>
      <c r="F260" s="47"/>
    </row>
    <row r="261" spans="1:7" x14ac:dyDescent="0.2">
      <c r="A261" s="95"/>
      <c r="B261" s="105"/>
      <c r="C261" s="105"/>
      <c r="D261" s="95"/>
      <c r="E261" s="95"/>
      <c r="F261" s="47"/>
    </row>
    <row r="262" spans="1:7" x14ac:dyDescent="0.2">
      <c r="A262" s="95"/>
      <c r="B262" s="105"/>
      <c r="C262" s="105"/>
      <c r="D262" s="95"/>
      <c r="E262" s="95"/>
      <c r="F262" s="47"/>
    </row>
    <row r="263" spans="1:7" x14ac:dyDescent="0.2">
      <c r="A263" s="95"/>
      <c r="B263" s="105"/>
      <c r="C263" s="105"/>
      <c r="D263" s="95"/>
      <c r="E263" s="95"/>
      <c r="F263" s="47"/>
    </row>
    <row r="264" spans="1:7" x14ac:dyDescent="0.2">
      <c r="A264" s="95"/>
      <c r="B264" s="105"/>
      <c r="C264" s="105"/>
      <c r="D264" s="95"/>
      <c r="E264" s="95"/>
      <c r="F264" s="47"/>
    </row>
    <row r="265" spans="1:7" x14ac:dyDescent="0.2">
      <c r="A265" s="95"/>
      <c r="B265" s="105"/>
      <c r="C265" s="105"/>
      <c r="D265" s="95"/>
      <c r="E265" s="95"/>
      <c r="F265" s="47"/>
    </row>
    <row r="266" spans="1:7" x14ac:dyDescent="0.2">
      <c r="A266" s="95"/>
      <c r="B266" s="105"/>
      <c r="C266" s="105"/>
      <c r="D266" s="95"/>
      <c r="E266" s="95"/>
      <c r="F266" s="47"/>
    </row>
    <row r="267" spans="1:7" x14ac:dyDescent="0.2">
      <c r="A267" s="95"/>
      <c r="B267" s="105"/>
      <c r="C267" s="105"/>
      <c r="D267" s="95"/>
      <c r="E267" s="95"/>
      <c r="F267" s="47"/>
    </row>
    <row r="268" spans="1:7" x14ac:dyDescent="0.2">
      <c r="A268" s="95"/>
      <c r="B268" s="105"/>
      <c r="C268" s="105"/>
      <c r="D268" s="95"/>
      <c r="E268" s="95"/>
      <c r="F268" s="47"/>
    </row>
    <row r="269" spans="1:7" x14ac:dyDescent="0.2">
      <c r="A269" s="95"/>
      <c r="B269" s="105"/>
      <c r="C269" s="105"/>
      <c r="D269" s="95"/>
      <c r="E269" s="95"/>
      <c r="F269" s="47"/>
    </row>
    <row r="270" spans="1:7" x14ac:dyDescent="0.2">
      <c r="A270" s="95"/>
      <c r="B270" s="105"/>
      <c r="C270" s="105"/>
      <c r="D270" s="95"/>
      <c r="E270" s="95"/>
      <c r="F270" s="47"/>
    </row>
    <row r="271" spans="1:7" x14ac:dyDescent="0.2">
      <c r="A271" s="167"/>
      <c r="G271" s="43"/>
    </row>
    <row r="272" spans="1:7" x14ac:dyDescent="0.2">
      <c r="G272" s="43"/>
    </row>
    <row r="273" spans="7:7" x14ac:dyDescent="0.2">
      <c r="G273" s="43"/>
    </row>
    <row r="274" spans="7:7" x14ac:dyDescent="0.2">
      <c r="G274" s="43"/>
    </row>
    <row r="275" spans="7:7" x14ac:dyDescent="0.2">
      <c r="G275" s="43"/>
    </row>
    <row r="276" spans="7:7" x14ac:dyDescent="0.2">
      <c r="G276" s="43"/>
    </row>
    <row r="277" spans="7:7" x14ac:dyDescent="0.2">
      <c r="G277" s="43"/>
    </row>
    <row r="278" spans="7:7" x14ac:dyDescent="0.2">
      <c r="G278" s="43"/>
    </row>
    <row r="279" spans="7:7" x14ac:dyDescent="0.2">
      <c r="G279" s="43"/>
    </row>
    <row r="280" spans="7:7" x14ac:dyDescent="0.2">
      <c r="G280" s="43"/>
    </row>
    <row r="281" spans="7:7" x14ac:dyDescent="0.2">
      <c r="G281" s="43"/>
    </row>
    <row r="282" spans="7:7" x14ac:dyDescent="0.2">
      <c r="G282" s="43"/>
    </row>
    <row r="283" spans="7:7" x14ac:dyDescent="0.2">
      <c r="G283" s="43"/>
    </row>
    <row r="284" spans="7:7" x14ac:dyDescent="0.2">
      <c r="G284" s="43"/>
    </row>
    <row r="285" spans="7:7" x14ac:dyDescent="0.2">
      <c r="G285" s="43"/>
    </row>
    <row r="286" spans="7:7" x14ac:dyDescent="0.2">
      <c r="G286" s="43"/>
    </row>
  </sheetData>
  <mergeCells count="12">
    <mergeCell ref="A240:F241"/>
    <mergeCell ref="A242:F242"/>
    <mergeCell ref="B4:F4"/>
    <mergeCell ref="B57:F57"/>
    <mergeCell ref="B108:F108"/>
    <mergeCell ref="B160:F160"/>
    <mergeCell ref="B211:F211"/>
    <mergeCell ref="B5:D5"/>
    <mergeCell ref="B58:D58"/>
    <mergeCell ref="B109:D109"/>
    <mergeCell ref="B161:D161"/>
    <mergeCell ref="B212:D212"/>
  </mergeCells>
  <phoneticPr fontId="16" type="noConversion"/>
  <pageMargins left="0.59055118110236227" right="0.59055118110236227" top="0.59055118110236227" bottom="0.59055118110236227" header="0.59055118110236227" footer="0.59055118110236227"/>
  <pageSetup paperSize="119" firstPageNumber="26" orientation="portrait" useFirstPageNumber="1" r:id="rId1"/>
  <headerFooter alignWithMargins="0"/>
  <rowBreaks count="6" manualBreakCount="6">
    <brk id="53" max="5" man="1"/>
    <brk id="104" max="5" man="1"/>
    <brk id="156" max="5" man="1"/>
    <brk id="207" max="5" man="1"/>
    <brk id="264" max="5" man="1"/>
    <brk id="269" max="5" man="1"/>
  </rowBreaks>
  <ignoredErrors>
    <ignoredError sqref="B61 B205 B55:B56 B51:B52 B106:B107 B157 B208 B105 B156 B112 B164:B165 B158:B159 B209:B210 B12:E22 B24:E34 B23:D23 B73:E74 B76:E88 B75:D75 B92:E102 B120:E121 B132:E141 B131:D131 B123:E130 B122:D122 B167:E174 B176:E189 B175:D175 B222:E225 B227:E237 B226:D226" formulaRange="1"/>
    <ignoredError sqref="F89 F11 F35 F9" evalError="1" unlockedFormula="1"/>
    <ignoredError sqref="F105 F106:F107 F51:F52 F208 F157 F55:F56 F164:F166 F112:F113 F61 F63 F54 F216 F158:F159 F209:F210 F23 F75 F131 F122 F175 F226" evalError="1" formulaRange="1" unlockedFormula="1"/>
    <ignoredError sqref="E215 F215 F62 E113 E89 E62 E35 E206:E207 F206:F207 F238:F239 E238:E239" evalError="1"/>
    <ignoredError sqref="E205 E105 E63 E11 E51:E52 E208 E157 E55:E56 F205 E54 E106:E107 E164:E166 E112 E61 E216 E158:E159 E209:E210 E23 E75 E122 E131 E175 E226" evalError="1" formulaRange="1"/>
    <ignoredError sqref="F217:F221 F114:F119 F90:F91 F64:F72 F36:F50" unlockedFormula="1"/>
    <ignoredError sqref="F12:F22 F24:F34 F73:F74 F76:F88 F92:F102 F120:F121 F123:F130 F132:F141 F167:F174 F176:F189 F222:F225 F227:F237" formulaRange="1" unlockedFormula="1"/>
    <ignoredError sqref="B35 B143:E155 B142:D142 B191:E195 C204:E204 B190:D190" formula="1"/>
    <ignoredError sqref="F142 F190" evalError="1" formula="1" unlockedFormula="1"/>
    <ignoredError sqref="E142 E190" evalError="1" formula="1"/>
    <ignoredError sqref="F143:F155 F191:F195" formula="1" unlockedFormula="1"/>
    <ignoredError sqref="B204 B196:E203" formula="1" formulaRange="1"/>
    <ignoredError sqref="F204" evalError="1" formula="1" formulaRange="1"/>
    <ignoredError sqref="F196:F203" formula="1" formulaRange="1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9"/>
  <sheetViews>
    <sheetView showGridLines="0" zoomScaleNormal="100" zoomScaleSheetLayoutView="100" workbookViewId="0">
      <selection activeCell="I25" sqref="I25"/>
    </sheetView>
  </sheetViews>
  <sheetFormatPr baseColWidth="10" defaultColWidth="11" defaultRowHeight="14.25" x14ac:dyDescent="0.2"/>
  <cols>
    <col min="1" max="1" width="29.42578125" style="50" customWidth="1"/>
    <col min="2" max="2" width="12.42578125" style="50" customWidth="1"/>
    <col min="3" max="3" width="5.7109375" style="50" customWidth="1"/>
    <col min="4" max="4" width="28.42578125" style="50" customWidth="1"/>
    <col min="5" max="5" width="17.42578125" style="50" customWidth="1"/>
    <col min="6" max="6" width="23.42578125" style="50" customWidth="1"/>
    <col min="7" max="10" width="10.42578125" style="50" customWidth="1"/>
    <col min="11" max="16384" width="11" style="50"/>
  </cols>
  <sheetData>
    <row r="1" spans="1:10" s="108" customFormat="1" ht="15" customHeight="1" x14ac:dyDescent="0.2">
      <c r="A1" s="218" t="s">
        <v>370</v>
      </c>
      <c r="B1" s="107"/>
      <c r="C1" s="107"/>
      <c r="D1" s="107"/>
      <c r="E1" s="107"/>
      <c r="F1" s="107"/>
      <c r="G1" s="107"/>
    </row>
    <row r="2" spans="1:10" s="49" customFormat="1" ht="15" customHeight="1" x14ac:dyDescent="0.2">
      <c r="A2" s="219"/>
      <c r="B2" s="220"/>
      <c r="C2" s="220"/>
      <c r="D2" s="220"/>
      <c r="E2" s="78" t="s">
        <v>89</v>
      </c>
      <c r="F2" s="77"/>
      <c r="G2" s="77"/>
    </row>
    <row r="3" spans="1:10" ht="5.0999999999999996" customHeight="1" x14ac:dyDescent="0.2">
      <c r="A3" s="221" t="s">
        <v>99</v>
      </c>
      <c r="B3" s="81"/>
      <c r="C3" s="81"/>
      <c r="D3" s="81"/>
      <c r="E3" s="81"/>
      <c r="F3" s="79"/>
      <c r="G3" s="80"/>
      <c r="H3" s="80"/>
      <c r="I3" s="80"/>
      <c r="J3" s="80"/>
    </row>
    <row r="4" spans="1:10" ht="5.0999999999999996" customHeight="1" x14ac:dyDescent="0.2">
      <c r="A4" s="232"/>
      <c r="B4" s="232"/>
      <c r="C4" s="232"/>
      <c r="D4" s="232"/>
      <c r="E4" s="232"/>
      <c r="F4" s="81"/>
      <c r="G4" s="80"/>
      <c r="H4" s="80"/>
      <c r="I4" s="80"/>
      <c r="J4" s="80"/>
    </row>
    <row r="5" spans="1:10" ht="14.1" customHeight="1" x14ac:dyDescent="0.2">
      <c r="A5" s="275" t="s">
        <v>9</v>
      </c>
      <c r="B5" s="289" t="s">
        <v>446</v>
      </c>
      <c r="C5" s="289"/>
      <c r="D5" s="275" t="s">
        <v>9</v>
      </c>
      <c r="E5" s="276" t="s">
        <v>446</v>
      </c>
      <c r="F5" s="82"/>
      <c r="G5" s="83"/>
      <c r="H5" s="80"/>
      <c r="I5" s="80"/>
      <c r="J5" s="80"/>
    </row>
    <row r="6" spans="1:10" ht="14.1" customHeight="1" x14ac:dyDescent="0.2">
      <c r="A6" s="275" t="s">
        <v>108</v>
      </c>
      <c r="B6" s="289" t="s">
        <v>109</v>
      </c>
      <c r="C6" s="289"/>
      <c r="D6" s="275" t="s">
        <v>108</v>
      </c>
      <c r="E6" s="276" t="s">
        <v>109</v>
      </c>
      <c r="F6" s="82"/>
      <c r="G6" s="83"/>
      <c r="H6" s="80"/>
      <c r="I6" s="80"/>
      <c r="J6" s="80"/>
    </row>
    <row r="7" spans="1:10" ht="5.0999999999999996" customHeight="1" x14ac:dyDescent="0.2">
      <c r="A7" s="122"/>
      <c r="B7" s="122"/>
      <c r="C7" s="122"/>
      <c r="D7" s="122"/>
      <c r="E7" s="222"/>
      <c r="F7" s="80"/>
      <c r="G7" s="80"/>
      <c r="H7" s="80"/>
      <c r="I7" s="80"/>
      <c r="J7" s="80"/>
    </row>
    <row r="8" spans="1:10" ht="5.0999999999999996" customHeight="1" x14ac:dyDescent="0.2">
      <c r="A8" s="84"/>
      <c r="B8" s="84"/>
      <c r="C8" s="84"/>
      <c r="D8" s="84"/>
      <c r="E8" s="84"/>
      <c r="F8" s="81"/>
      <c r="G8" s="80"/>
      <c r="H8" s="80"/>
      <c r="I8" s="80"/>
      <c r="J8" s="80"/>
    </row>
    <row r="9" spans="1:10" ht="14.25" customHeight="1" x14ac:dyDescent="0.2">
      <c r="A9" s="85" t="s">
        <v>54</v>
      </c>
      <c r="B9" s="104"/>
      <c r="C9" s="104"/>
      <c r="D9" s="85" t="s">
        <v>101</v>
      </c>
      <c r="E9" s="104"/>
      <c r="F9" s="81"/>
      <c r="G9" s="80"/>
      <c r="H9" s="80"/>
      <c r="I9" s="80"/>
      <c r="J9" s="80"/>
    </row>
    <row r="10" spans="1:10" ht="14.25" customHeight="1" x14ac:dyDescent="0.2">
      <c r="A10" s="223" t="s">
        <v>110</v>
      </c>
      <c r="B10" s="223"/>
      <c r="C10" s="104"/>
      <c r="D10" s="84" t="s">
        <v>5</v>
      </c>
      <c r="E10" s="104"/>
      <c r="F10" s="81"/>
      <c r="G10" s="80"/>
      <c r="H10" s="80"/>
      <c r="I10" s="80"/>
      <c r="J10" s="80"/>
    </row>
    <row r="11" spans="1:10" ht="14.25" customHeight="1" x14ac:dyDescent="0.2">
      <c r="A11" s="224" t="s">
        <v>338</v>
      </c>
      <c r="B11" s="223"/>
      <c r="C11" s="87"/>
      <c r="D11" s="84" t="s">
        <v>6</v>
      </c>
      <c r="E11" s="87" t="s">
        <v>421</v>
      </c>
      <c r="G11" s="80"/>
      <c r="H11" s="80"/>
      <c r="I11" s="80"/>
      <c r="J11" s="80"/>
    </row>
    <row r="12" spans="1:10" ht="14.25" customHeight="1" x14ac:dyDescent="0.2">
      <c r="A12" s="223" t="s">
        <v>406</v>
      </c>
      <c r="B12" s="129">
        <v>672.7</v>
      </c>
      <c r="C12" s="87"/>
      <c r="D12" s="84" t="s">
        <v>409</v>
      </c>
      <c r="E12" s="225"/>
      <c r="F12" s="88"/>
      <c r="G12" s="80"/>
      <c r="H12" s="80"/>
      <c r="I12" s="80"/>
      <c r="J12" s="80"/>
    </row>
    <row r="13" spans="1:10" ht="14.25" customHeight="1" x14ac:dyDescent="0.2">
      <c r="A13" s="97" t="s">
        <v>343</v>
      </c>
      <c r="B13" s="226"/>
      <c r="C13" s="87"/>
      <c r="D13" s="104" t="s">
        <v>408</v>
      </c>
      <c r="E13" s="128">
        <v>332</v>
      </c>
      <c r="F13" s="88"/>
      <c r="G13" s="80"/>
      <c r="H13" s="80"/>
      <c r="I13" s="80"/>
      <c r="J13" s="80"/>
    </row>
    <row r="14" spans="1:10" ht="14.25" customHeight="1" x14ac:dyDescent="0.2">
      <c r="A14" s="223" t="s">
        <v>407</v>
      </c>
      <c r="B14" s="227">
        <v>616.4</v>
      </c>
      <c r="C14" s="87"/>
      <c r="D14" s="85" t="s">
        <v>91</v>
      </c>
      <c r="E14" s="129"/>
      <c r="F14" s="88"/>
      <c r="G14" s="80"/>
      <c r="H14" s="80"/>
      <c r="I14" s="80"/>
      <c r="J14" s="80"/>
    </row>
    <row r="15" spans="1:10" ht="14.25" customHeight="1" x14ac:dyDescent="0.2">
      <c r="A15" s="85" t="s">
        <v>328</v>
      </c>
      <c r="B15" s="128"/>
      <c r="C15" s="87"/>
      <c r="D15" s="84" t="s">
        <v>111</v>
      </c>
      <c r="E15" s="228"/>
      <c r="F15" s="88"/>
      <c r="G15" s="80"/>
      <c r="H15" s="80"/>
      <c r="I15" s="80"/>
      <c r="J15" s="80"/>
    </row>
    <row r="16" spans="1:10" ht="14.25" customHeight="1" x14ac:dyDescent="0.2">
      <c r="A16" s="223" t="s">
        <v>110</v>
      </c>
      <c r="B16" s="128"/>
      <c r="C16" s="87"/>
      <c r="D16" s="84" t="s">
        <v>113</v>
      </c>
      <c r="E16" s="228"/>
      <c r="F16" s="88"/>
      <c r="G16" s="80"/>
      <c r="H16" s="80"/>
      <c r="I16" s="80"/>
      <c r="J16" s="80"/>
    </row>
    <row r="17" spans="1:10" ht="14.25" customHeight="1" x14ac:dyDescent="0.2">
      <c r="A17" s="84" t="s">
        <v>112</v>
      </c>
      <c r="B17" s="128"/>
      <c r="C17" s="87"/>
      <c r="D17" s="84" t="s">
        <v>115</v>
      </c>
      <c r="E17" s="128" t="s">
        <v>420</v>
      </c>
      <c r="F17" s="88"/>
      <c r="G17" s="80"/>
      <c r="H17" s="80"/>
      <c r="I17" s="80"/>
      <c r="J17" s="80"/>
    </row>
    <row r="18" spans="1:10" ht="14.25" customHeight="1" x14ac:dyDescent="0.2">
      <c r="A18" s="84" t="s">
        <v>114</v>
      </c>
      <c r="B18" s="128">
        <v>700.1</v>
      </c>
      <c r="C18" s="87"/>
      <c r="D18" s="84" t="s">
        <v>116</v>
      </c>
      <c r="E18" s="228"/>
      <c r="F18" s="88"/>
      <c r="G18" s="80"/>
      <c r="H18" s="80"/>
      <c r="I18" s="80"/>
      <c r="J18" s="80"/>
    </row>
    <row r="19" spans="1:10" ht="14.25" customHeight="1" x14ac:dyDescent="0.2">
      <c r="A19" s="109" t="s">
        <v>367</v>
      </c>
      <c r="B19" s="128">
        <v>678</v>
      </c>
      <c r="C19" s="87"/>
      <c r="D19" s="84" t="s">
        <v>117</v>
      </c>
      <c r="E19" s="128" t="s">
        <v>419</v>
      </c>
      <c r="F19" s="88"/>
      <c r="G19" s="80"/>
      <c r="H19" s="80"/>
      <c r="I19" s="80"/>
      <c r="J19" s="80"/>
    </row>
    <row r="20" spans="1:10" ht="14.25" customHeight="1" x14ac:dyDescent="0.2">
      <c r="A20" s="96" t="s">
        <v>331</v>
      </c>
      <c r="B20" s="129"/>
      <c r="C20" s="87"/>
      <c r="D20" s="85" t="s">
        <v>60</v>
      </c>
      <c r="E20" s="129"/>
      <c r="F20" s="88"/>
      <c r="G20" s="80"/>
      <c r="H20" s="80"/>
      <c r="I20" s="80"/>
      <c r="J20" s="80"/>
    </row>
    <row r="21" spans="1:10" ht="14.25" customHeight="1" x14ac:dyDescent="0.2">
      <c r="A21" s="99" t="s">
        <v>119</v>
      </c>
      <c r="B21" s="130"/>
      <c r="C21" s="87"/>
      <c r="D21" s="84" t="s">
        <v>120</v>
      </c>
      <c r="E21" s="128"/>
      <c r="F21" s="88"/>
      <c r="G21" s="80"/>
      <c r="H21" s="80"/>
      <c r="I21" s="80"/>
      <c r="J21" s="80"/>
    </row>
    <row r="22" spans="1:10" ht="14.25" customHeight="1" x14ac:dyDescent="0.2">
      <c r="A22" s="84" t="s">
        <v>124</v>
      </c>
      <c r="B22" s="128">
        <v>219.6</v>
      </c>
      <c r="C22" s="87"/>
      <c r="D22" s="84" t="s">
        <v>122</v>
      </c>
      <c r="E22" s="128">
        <v>219</v>
      </c>
      <c r="F22" s="88"/>
      <c r="G22" s="80"/>
      <c r="H22" s="80"/>
      <c r="I22" s="80"/>
      <c r="J22" s="80"/>
    </row>
    <row r="23" spans="1:10" ht="14.25" customHeight="1" x14ac:dyDescent="0.2">
      <c r="A23" s="96" t="s">
        <v>327</v>
      </c>
      <c r="B23" s="129"/>
      <c r="C23" s="86"/>
      <c r="D23" s="96" t="s">
        <v>61</v>
      </c>
      <c r="E23" s="229"/>
      <c r="F23" s="88"/>
      <c r="G23" s="80"/>
      <c r="H23" s="80"/>
      <c r="I23" s="80"/>
      <c r="J23" s="80"/>
    </row>
    <row r="24" spans="1:10" ht="14.25" customHeight="1" x14ac:dyDescent="0.2">
      <c r="A24" s="84" t="s">
        <v>90</v>
      </c>
      <c r="B24" s="128"/>
      <c r="C24" s="87"/>
      <c r="D24" s="104" t="s">
        <v>123</v>
      </c>
      <c r="E24" s="228"/>
      <c r="F24" s="89"/>
      <c r="G24" s="80"/>
      <c r="H24" s="80"/>
      <c r="I24" s="80"/>
      <c r="J24" s="80"/>
    </row>
    <row r="25" spans="1:10" ht="14.25" customHeight="1" x14ac:dyDescent="0.2">
      <c r="A25" s="84" t="s">
        <v>118</v>
      </c>
      <c r="B25" s="128">
        <v>330.5</v>
      </c>
      <c r="C25" s="86"/>
      <c r="D25" s="84" t="s">
        <v>125</v>
      </c>
      <c r="E25" s="128"/>
      <c r="F25" s="88"/>
      <c r="G25" s="80"/>
      <c r="H25" s="80"/>
      <c r="I25" s="80"/>
      <c r="J25" s="80"/>
    </row>
    <row r="26" spans="1:10" s="103" customFormat="1" ht="14.25" customHeight="1" x14ac:dyDescent="0.2">
      <c r="A26" s="99" t="s">
        <v>119</v>
      </c>
      <c r="B26" s="130"/>
      <c r="C26" s="100"/>
      <c r="D26" s="99" t="s">
        <v>126</v>
      </c>
      <c r="E26" s="163">
        <v>1231</v>
      </c>
      <c r="F26" s="101"/>
      <c r="G26" s="102"/>
      <c r="H26" s="102"/>
      <c r="I26" s="102"/>
      <c r="J26" s="102"/>
    </row>
    <row r="27" spans="1:10" ht="14.25" customHeight="1" x14ac:dyDescent="0.2">
      <c r="A27" s="84" t="s">
        <v>121</v>
      </c>
      <c r="B27" s="128">
        <v>317</v>
      </c>
      <c r="C27" s="87"/>
      <c r="D27" s="109" t="s">
        <v>368</v>
      </c>
      <c r="E27" s="228"/>
      <c r="F27" s="88"/>
      <c r="G27" s="80"/>
      <c r="H27" s="80"/>
      <c r="I27" s="80"/>
      <c r="J27" s="80"/>
    </row>
    <row r="28" spans="1:10" ht="14.25" customHeight="1" x14ac:dyDescent="0.2">
      <c r="A28" s="85" t="s">
        <v>57</v>
      </c>
      <c r="B28" s="129"/>
      <c r="C28" s="86"/>
      <c r="D28" s="84" t="s">
        <v>128</v>
      </c>
      <c r="E28" s="128">
        <v>995</v>
      </c>
      <c r="F28" s="88"/>
      <c r="G28" s="80"/>
      <c r="H28" s="80"/>
      <c r="I28" s="80"/>
      <c r="J28" s="80"/>
    </row>
    <row r="29" spans="1:10" s="103" customFormat="1" ht="14.25" customHeight="1" x14ac:dyDescent="0.2">
      <c r="A29" s="84" t="s">
        <v>90</v>
      </c>
      <c r="B29" s="228"/>
      <c r="C29" s="100"/>
      <c r="D29" s="85" t="s">
        <v>53</v>
      </c>
      <c r="E29" s="228"/>
      <c r="F29" s="101"/>
      <c r="G29" s="102"/>
      <c r="H29" s="102"/>
      <c r="I29" s="102"/>
      <c r="J29" s="102"/>
    </row>
    <row r="30" spans="1:10" ht="14.25" customHeight="1" x14ac:dyDescent="0.2">
      <c r="A30" s="84" t="s">
        <v>127</v>
      </c>
      <c r="B30" s="128">
        <v>381</v>
      </c>
      <c r="C30" s="87"/>
      <c r="D30" s="84" t="s">
        <v>129</v>
      </c>
      <c r="E30" s="228"/>
      <c r="F30" s="88"/>
      <c r="G30" s="80"/>
      <c r="H30" s="80"/>
      <c r="I30" s="80"/>
      <c r="J30" s="80"/>
    </row>
    <row r="31" spans="1:10" ht="14.25" customHeight="1" x14ac:dyDescent="0.2">
      <c r="A31" s="99" t="s">
        <v>119</v>
      </c>
      <c r="B31" s="228"/>
      <c r="C31" s="86"/>
      <c r="D31" s="84" t="s">
        <v>130</v>
      </c>
      <c r="E31" s="228"/>
      <c r="F31" s="88"/>
      <c r="G31" s="80"/>
      <c r="H31" s="80"/>
      <c r="I31" s="80"/>
      <c r="J31" s="80"/>
    </row>
    <row r="32" spans="1:10" ht="14.25" customHeight="1" x14ac:dyDescent="0.2">
      <c r="A32" s="104" t="s">
        <v>319</v>
      </c>
      <c r="B32" s="128">
        <v>316</v>
      </c>
      <c r="C32" s="87"/>
      <c r="D32" s="97" t="s">
        <v>332</v>
      </c>
      <c r="E32" s="131">
        <v>1756</v>
      </c>
      <c r="F32" s="164"/>
      <c r="G32" s="80"/>
      <c r="H32" s="80"/>
      <c r="I32" s="80"/>
      <c r="J32" s="80"/>
    </row>
    <row r="33" spans="1:10" ht="14.25" customHeight="1" x14ac:dyDescent="0.2">
      <c r="A33" s="85" t="s">
        <v>58</v>
      </c>
      <c r="B33" s="230"/>
      <c r="C33" s="86"/>
      <c r="D33" s="97" t="s">
        <v>333</v>
      </c>
      <c r="E33" s="131">
        <v>1722</v>
      </c>
      <c r="F33" s="165"/>
      <c r="G33" s="80"/>
      <c r="H33" s="80"/>
      <c r="I33" s="80"/>
      <c r="J33" s="80"/>
    </row>
    <row r="34" spans="1:10" ht="14.25" customHeight="1" x14ac:dyDescent="0.2">
      <c r="A34" s="104" t="s">
        <v>131</v>
      </c>
      <c r="B34" s="228"/>
      <c r="C34" s="87"/>
      <c r="D34" s="97" t="s">
        <v>334</v>
      </c>
      <c r="E34" s="131">
        <v>1388</v>
      </c>
      <c r="F34" s="164"/>
      <c r="G34" s="80"/>
      <c r="H34" s="80"/>
      <c r="I34" s="80"/>
      <c r="J34" s="80"/>
    </row>
    <row r="35" spans="1:10" ht="14.25" customHeight="1" x14ac:dyDescent="0.2">
      <c r="A35" s="109" t="s">
        <v>358</v>
      </c>
      <c r="B35" s="129"/>
      <c r="C35" s="87"/>
      <c r="D35" s="97" t="s">
        <v>335</v>
      </c>
      <c r="E35" s="131">
        <v>1234</v>
      </c>
      <c r="F35" s="165"/>
      <c r="G35" s="80"/>
      <c r="H35" s="80"/>
      <c r="I35" s="80"/>
      <c r="J35" s="80"/>
    </row>
    <row r="36" spans="1:10" ht="14.25" customHeight="1" x14ac:dyDescent="0.2">
      <c r="A36" s="84" t="s">
        <v>132</v>
      </c>
      <c r="B36" s="228">
        <v>923.1</v>
      </c>
      <c r="C36" s="87"/>
      <c r="D36" s="85" t="s">
        <v>55</v>
      </c>
      <c r="E36" s="231"/>
      <c r="F36" s="165"/>
      <c r="G36" s="80"/>
      <c r="H36" s="80"/>
      <c r="I36" s="80"/>
      <c r="J36" s="80"/>
    </row>
    <row r="37" spans="1:10" ht="14.25" customHeight="1" x14ac:dyDescent="0.2">
      <c r="A37" s="85" t="s">
        <v>52</v>
      </c>
      <c r="B37" s="128"/>
      <c r="C37" s="104"/>
      <c r="D37" s="84" t="s">
        <v>92</v>
      </c>
      <c r="E37" s="228"/>
      <c r="F37" s="88"/>
      <c r="G37" s="80"/>
      <c r="H37" s="80"/>
      <c r="I37" s="80"/>
      <c r="J37" s="80"/>
    </row>
    <row r="38" spans="1:10" ht="14.25" customHeight="1" x14ac:dyDescent="0.2">
      <c r="A38" s="104" t="s">
        <v>131</v>
      </c>
      <c r="B38" s="128"/>
      <c r="C38" s="86"/>
      <c r="D38" s="84" t="s">
        <v>93</v>
      </c>
      <c r="E38" s="128" t="s">
        <v>413</v>
      </c>
      <c r="G38" s="80"/>
      <c r="H38" s="80"/>
      <c r="I38" s="80"/>
      <c r="J38" s="80"/>
    </row>
    <row r="39" spans="1:10" ht="14.25" customHeight="1" x14ac:dyDescent="0.2">
      <c r="A39" s="109" t="s">
        <v>359</v>
      </c>
      <c r="B39" s="129"/>
      <c r="C39" s="87"/>
      <c r="D39" s="84" t="s">
        <v>94</v>
      </c>
      <c r="E39" s="128" t="s">
        <v>414</v>
      </c>
      <c r="F39" s="89"/>
      <c r="G39" s="80"/>
      <c r="H39" s="80"/>
      <c r="I39" s="80"/>
      <c r="J39" s="80"/>
    </row>
    <row r="40" spans="1:10" ht="14.25" customHeight="1" x14ac:dyDescent="0.2">
      <c r="A40" s="84" t="s">
        <v>133</v>
      </c>
      <c r="B40" s="128" t="s">
        <v>423</v>
      </c>
      <c r="C40" s="87"/>
      <c r="D40" s="84" t="s">
        <v>95</v>
      </c>
      <c r="E40" s="128" t="s">
        <v>415</v>
      </c>
      <c r="F40" s="88"/>
      <c r="G40" s="80"/>
      <c r="H40" s="80"/>
      <c r="I40" s="80"/>
      <c r="J40" s="80"/>
    </row>
    <row r="41" spans="1:10" ht="14.25" customHeight="1" x14ac:dyDescent="0.2">
      <c r="A41" s="85" t="s">
        <v>59</v>
      </c>
      <c r="B41" s="225"/>
      <c r="C41" s="87"/>
      <c r="D41" s="109" t="s">
        <v>362</v>
      </c>
      <c r="E41" s="228"/>
      <c r="F41" s="88"/>
      <c r="G41" s="80"/>
      <c r="H41" s="80"/>
      <c r="I41" s="80"/>
      <c r="J41" s="80"/>
    </row>
    <row r="42" spans="1:10" ht="14.25" customHeight="1" x14ac:dyDescent="0.2">
      <c r="A42" s="104" t="s">
        <v>131</v>
      </c>
      <c r="B42" s="87"/>
      <c r="C42" s="86"/>
      <c r="D42" s="84" t="s">
        <v>0</v>
      </c>
      <c r="E42" s="131">
        <v>1226</v>
      </c>
      <c r="F42" s="88"/>
      <c r="G42" s="80"/>
      <c r="H42" s="80"/>
      <c r="I42" s="80"/>
      <c r="J42" s="80"/>
    </row>
    <row r="43" spans="1:10" ht="14.25" customHeight="1" x14ac:dyDescent="0.2">
      <c r="A43" s="109" t="s">
        <v>359</v>
      </c>
      <c r="B43" s="90"/>
      <c r="C43" s="87"/>
      <c r="D43" s="85" t="s">
        <v>56</v>
      </c>
      <c r="E43" s="129"/>
      <c r="F43" s="89"/>
      <c r="G43" s="80"/>
      <c r="H43" s="80"/>
      <c r="I43" s="80"/>
      <c r="J43" s="80"/>
    </row>
    <row r="44" spans="1:10" ht="14.25" customHeight="1" x14ac:dyDescent="0.2">
      <c r="A44" s="84" t="s">
        <v>1</v>
      </c>
      <c r="B44" s="128">
        <v>931</v>
      </c>
      <c r="C44" s="87"/>
      <c r="D44" s="104" t="s">
        <v>123</v>
      </c>
      <c r="E44" s="129"/>
      <c r="F44" s="88"/>
      <c r="G44" s="80"/>
      <c r="H44" s="80"/>
      <c r="I44" s="80"/>
      <c r="J44" s="80"/>
    </row>
    <row r="45" spans="1:10" ht="14.25" customHeight="1" x14ac:dyDescent="0.2">
      <c r="A45" s="109" t="s">
        <v>360</v>
      </c>
      <c r="B45" s="230"/>
      <c r="C45" s="87"/>
      <c r="D45" s="84" t="s">
        <v>3</v>
      </c>
      <c r="E45" s="228"/>
      <c r="F45" s="88"/>
      <c r="G45" s="80"/>
      <c r="H45" s="80"/>
      <c r="I45" s="80"/>
      <c r="J45" s="80"/>
    </row>
    <row r="46" spans="1:10" ht="14.25" customHeight="1" x14ac:dyDescent="0.2">
      <c r="A46" s="84" t="s">
        <v>2</v>
      </c>
      <c r="B46" s="128" t="s">
        <v>422</v>
      </c>
      <c r="C46" s="90"/>
      <c r="D46" s="84" t="s">
        <v>4</v>
      </c>
      <c r="E46" s="128" t="s">
        <v>416</v>
      </c>
      <c r="F46" s="88"/>
      <c r="G46" s="80"/>
      <c r="H46" s="80"/>
      <c r="I46" s="80"/>
      <c r="J46" s="80"/>
    </row>
    <row r="47" spans="1:10" ht="14.25" customHeight="1" x14ac:dyDescent="0.2">
      <c r="A47" s="225"/>
      <c r="B47" s="225"/>
      <c r="C47" s="87"/>
      <c r="D47" s="85" t="s">
        <v>96</v>
      </c>
      <c r="E47" s="228"/>
      <c r="F47" s="91"/>
      <c r="G47" s="80"/>
      <c r="H47" s="80"/>
      <c r="I47" s="80"/>
      <c r="J47" s="80"/>
    </row>
    <row r="48" spans="1:10" ht="14.25" customHeight="1" x14ac:dyDescent="0.2">
      <c r="A48" s="225"/>
      <c r="B48" s="225"/>
      <c r="C48" s="86"/>
      <c r="D48" s="109" t="s">
        <v>361</v>
      </c>
      <c r="E48" s="128" t="s">
        <v>417</v>
      </c>
      <c r="F48" s="88"/>
      <c r="G48" s="80"/>
      <c r="H48" s="80"/>
      <c r="I48" s="80"/>
      <c r="J48" s="80"/>
    </row>
    <row r="49" spans="1:10" ht="14.25" customHeight="1" x14ac:dyDescent="0.2">
      <c r="A49" s="257"/>
      <c r="B49" s="225"/>
      <c r="C49" s="87"/>
      <c r="D49" s="84" t="s">
        <v>97</v>
      </c>
      <c r="E49" s="128" t="s">
        <v>418</v>
      </c>
      <c r="F49" s="89"/>
      <c r="G49" s="80"/>
      <c r="H49" s="80"/>
      <c r="I49" s="80"/>
      <c r="J49" s="80"/>
    </row>
    <row r="50" spans="1:10" ht="5.0999999999999996" customHeight="1" x14ac:dyDescent="0.2">
      <c r="A50" s="84"/>
      <c r="B50" s="84"/>
      <c r="C50" s="84"/>
      <c r="D50" s="84"/>
      <c r="E50" s="84"/>
      <c r="F50" s="88"/>
    </row>
    <row r="51" spans="1:10" ht="5.0999999999999996" customHeight="1" x14ac:dyDescent="0.2">
      <c r="A51" s="84"/>
      <c r="B51" s="104"/>
      <c r="C51" s="104"/>
      <c r="D51" s="104"/>
      <c r="E51" s="104"/>
      <c r="F51" s="88"/>
    </row>
    <row r="52" spans="1:10" s="51" customFormat="1" ht="12.2" customHeight="1" x14ac:dyDescent="0.2">
      <c r="A52" s="233" t="s">
        <v>320</v>
      </c>
      <c r="B52" s="234"/>
      <c r="C52" s="234"/>
      <c r="D52" s="234"/>
      <c r="E52" s="234"/>
      <c r="F52" s="87"/>
    </row>
    <row r="53" spans="1:10" s="51" customFormat="1" ht="12.2" customHeight="1" x14ac:dyDescent="0.2">
      <c r="A53" s="104" t="s">
        <v>424</v>
      </c>
      <c r="B53" s="104"/>
      <c r="C53" s="104"/>
      <c r="D53" s="104"/>
      <c r="E53" s="104"/>
    </row>
    <row r="54" spans="1:10" s="51" customFormat="1" ht="12.2" customHeight="1" x14ac:dyDescent="0.2">
      <c r="A54" s="104" t="s">
        <v>425</v>
      </c>
      <c r="B54" s="104"/>
      <c r="C54" s="104"/>
      <c r="D54" s="104"/>
      <c r="E54" s="104"/>
    </row>
    <row r="55" spans="1:10" ht="15" customHeight="1" x14ac:dyDescent="0.2">
      <c r="A55" s="225"/>
      <c r="B55" s="225"/>
      <c r="C55" s="225"/>
      <c r="D55" s="225"/>
      <c r="E55" s="225"/>
    </row>
    <row r="56" spans="1:10" ht="15" customHeight="1" x14ac:dyDescent="0.2">
      <c r="A56" s="225"/>
      <c r="B56" s="225"/>
      <c r="C56" s="225"/>
      <c r="D56" s="225"/>
      <c r="E56" s="225"/>
    </row>
    <row r="57" spans="1:10" x14ac:dyDescent="0.2">
      <c r="A57" s="225"/>
      <c r="B57" s="225"/>
      <c r="C57" s="225"/>
      <c r="D57" s="225"/>
      <c r="E57" s="225"/>
    </row>
    <row r="58" spans="1:10" x14ac:dyDescent="0.2">
      <c r="A58" s="225"/>
      <c r="B58" s="225"/>
      <c r="C58" s="225"/>
      <c r="D58" s="225"/>
      <c r="E58" s="225"/>
    </row>
    <row r="59" spans="1:10" ht="15" customHeight="1" x14ac:dyDescent="0.2"/>
  </sheetData>
  <mergeCells count="2">
    <mergeCell ref="B5:C5"/>
    <mergeCell ref="B6:C6"/>
  </mergeCells>
  <phoneticPr fontId="18" type="noConversion"/>
  <pageMargins left="0.59055118110236227" right="0.59055118110236227" top="0.59055118110236227" bottom="0.59055118110236227" header="0.59055118110236227" footer="0.59055118110236227"/>
  <pageSetup paperSize="119" firstPageNumber="26"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rgb="FF00B050"/>
  </sheetPr>
  <dimension ref="A1:J107"/>
  <sheetViews>
    <sheetView showGridLines="0" tabSelected="1" zoomScaleNormal="100" zoomScaleSheetLayoutView="100" workbookViewId="0">
      <selection activeCell="I25" sqref="I25"/>
    </sheetView>
  </sheetViews>
  <sheetFormatPr baseColWidth="10" defaultColWidth="11" defaultRowHeight="14.25" x14ac:dyDescent="0.2"/>
  <cols>
    <col min="1" max="1" width="28.5703125" style="139" customWidth="1"/>
    <col min="2" max="2" width="8.42578125" style="139" customWidth="1"/>
    <col min="3" max="3" width="8.42578125" style="154" customWidth="1"/>
    <col min="4" max="4" width="2.5703125" style="154" customWidth="1"/>
    <col min="5" max="5" width="28.5703125" style="154" customWidth="1"/>
    <col min="6" max="7" width="8.42578125" style="139" customWidth="1"/>
    <col min="8" max="8" width="2.42578125" style="139" customWidth="1"/>
    <col min="9" max="9" width="3" style="139" customWidth="1"/>
    <col min="10" max="10" width="14.42578125" style="139" customWidth="1"/>
    <col min="11" max="11" width="3" style="139" customWidth="1"/>
    <col min="12" max="12" width="14.42578125" style="139" customWidth="1"/>
    <col min="13" max="13" width="3" style="139" customWidth="1"/>
    <col min="14" max="16384" width="11" style="139"/>
  </cols>
  <sheetData>
    <row r="1" spans="1:8" s="136" customFormat="1" ht="15" customHeight="1" x14ac:dyDescent="0.25">
      <c r="A1" s="235" t="s">
        <v>428</v>
      </c>
      <c r="B1" s="132"/>
      <c r="C1" s="133"/>
      <c r="D1" s="133"/>
      <c r="E1" s="133"/>
      <c r="F1" s="134"/>
      <c r="G1" s="134"/>
      <c r="H1" s="135"/>
    </row>
    <row r="2" spans="1:8" s="136" customFormat="1" ht="12.2" customHeight="1" x14ac:dyDescent="0.25">
      <c r="A2" s="137"/>
      <c r="B2" s="132"/>
      <c r="C2" s="133"/>
      <c r="D2" s="133"/>
      <c r="E2" s="133"/>
      <c r="F2" s="134"/>
      <c r="G2" s="134"/>
      <c r="H2" s="135"/>
    </row>
    <row r="3" spans="1:8" ht="5.0999999999999996" customHeight="1" x14ac:dyDescent="0.2">
      <c r="A3" s="140"/>
      <c r="B3" s="140"/>
      <c r="C3" s="141"/>
      <c r="D3" s="141"/>
      <c r="E3" s="141"/>
      <c r="F3" s="140"/>
      <c r="G3" s="140"/>
      <c r="H3" s="138"/>
    </row>
    <row r="4" spans="1:8" ht="15" customHeight="1" x14ac:dyDescent="0.2">
      <c r="A4" s="277"/>
      <c r="B4" s="278"/>
      <c r="C4" s="279" t="s">
        <v>81</v>
      </c>
      <c r="D4" s="279"/>
      <c r="E4" s="279"/>
      <c r="F4" s="277"/>
      <c r="G4" s="279" t="s">
        <v>82</v>
      </c>
      <c r="H4" s="138"/>
    </row>
    <row r="5" spans="1:8" ht="15" customHeight="1" x14ac:dyDescent="0.2">
      <c r="A5" s="280" t="s">
        <v>363</v>
      </c>
      <c r="B5" s="279" t="s">
        <v>83</v>
      </c>
      <c r="C5" s="279" t="s">
        <v>84</v>
      </c>
      <c r="D5" s="279"/>
      <c r="E5" s="280" t="s">
        <v>363</v>
      </c>
      <c r="F5" s="279" t="s">
        <v>83</v>
      </c>
      <c r="G5" s="279" t="s">
        <v>85</v>
      </c>
      <c r="H5" s="138"/>
    </row>
    <row r="6" spans="1:8" ht="5.0999999999999996" customHeight="1" x14ac:dyDescent="0.2">
      <c r="A6" s="240"/>
      <c r="B6" s="241"/>
      <c r="C6" s="242"/>
      <c r="D6" s="242"/>
      <c r="E6" s="242"/>
      <c r="F6" s="241"/>
      <c r="G6" s="240"/>
      <c r="H6" s="138"/>
    </row>
    <row r="7" spans="1:8" ht="5.0999999999999996" customHeight="1" x14ac:dyDescent="0.2">
      <c r="A7" s="142"/>
      <c r="B7" s="143"/>
      <c r="C7" s="143"/>
      <c r="D7" s="143"/>
      <c r="E7" s="143"/>
      <c r="F7" s="143"/>
      <c r="G7" s="142"/>
      <c r="H7" s="138"/>
    </row>
    <row r="8" spans="1:8" ht="18" customHeight="1" x14ac:dyDescent="0.2">
      <c r="A8" s="142" t="s">
        <v>342</v>
      </c>
      <c r="B8" s="144" t="s">
        <v>88</v>
      </c>
      <c r="C8" s="145">
        <v>69</v>
      </c>
      <c r="D8" s="145"/>
      <c r="E8" s="127" t="s">
        <v>337</v>
      </c>
      <c r="F8" s="143" t="s">
        <v>86</v>
      </c>
      <c r="G8" s="145">
        <v>61.9</v>
      </c>
      <c r="H8" s="138"/>
    </row>
    <row r="9" spans="1:8" ht="18" customHeight="1" x14ac:dyDescent="0.2">
      <c r="A9" s="236" t="s">
        <v>339</v>
      </c>
      <c r="B9" s="144" t="s">
        <v>88</v>
      </c>
      <c r="C9" s="145">
        <v>43.3</v>
      </c>
      <c r="D9" s="145"/>
      <c r="E9" s="149" t="s">
        <v>336</v>
      </c>
      <c r="F9" s="143" t="s">
        <v>86</v>
      </c>
      <c r="G9" s="145">
        <v>52.9</v>
      </c>
      <c r="H9" s="138"/>
    </row>
    <row r="10" spans="1:8" ht="18" customHeight="1" x14ac:dyDescent="0.2">
      <c r="A10" s="127" t="s">
        <v>329</v>
      </c>
      <c r="B10" s="144" t="s">
        <v>88</v>
      </c>
      <c r="C10" s="145">
        <v>49.8</v>
      </c>
      <c r="D10" s="145"/>
      <c r="E10" s="127" t="s">
        <v>369</v>
      </c>
      <c r="F10" s="144" t="s">
        <v>86</v>
      </c>
      <c r="G10" s="145">
        <v>111</v>
      </c>
      <c r="H10" s="138"/>
    </row>
    <row r="11" spans="1:8" ht="18" customHeight="1" x14ac:dyDescent="0.2">
      <c r="A11" s="127" t="s">
        <v>340</v>
      </c>
      <c r="B11" s="144" t="s">
        <v>88</v>
      </c>
      <c r="C11" s="145">
        <v>31</v>
      </c>
      <c r="D11" s="145"/>
      <c r="E11" s="127" t="s">
        <v>303</v>
      </c>
      <c r="F11" s="144" t="s">
        <v>86</v>
      </c>
      <c r="G11" s="145">
        <v>82.6</v>
      </c>
      <c r="H11" s="138"/>
    </row>
    <row r="12" spans="1:8" ht="18" customHeight="1" x14ac:dyDescent="0.2">
      <c r="A12" s="127" t="s">
        <v>289</v>
      </c>
      <c r="B12" s="144" t="s">
        <v>88</v>
      </c>
      <c r="C12" s="145">
        <v>71</v>
      </c>
      <c r="D12" s="145"/>
      <c r="E12" s="127" t="s">
        <v>304</v>
      </c>
      <c r="F12" s="144" t="s">
        <v>86</v>
      </c>
      <c r="G12" s="145">
        <v>53.9</v>
      </c>
      <c r="H12" s="138"/>
    </row>
    <row r="13" spans="1:8" ht="18" customHeight="1" x14ac:dyDescent="0.2">
      <c r="A13" s="127" t="s">
        <v>290</v>
      </c>
      <c r="B13" s="144" t="s">
        <v>88</v>
      </c>
      <c r="C13" s="145">
        <v>163</v>
      </c>
      <c r="D13" s="145"/>
      <c r="E13" s="127" t="s">
        <v>305</v>
      </c>
      <c r="F13" s="143" t="s">
        <v>86</v>
      </c>
      <c r="G13" s="145">
        <v>155</v>
      </c>
      <c r="H13" s="138"/>
    </row>
    <row r="14" spans="1:8" ht="18" customHeight="1" x14ac:dyDescent="0.2">
      <c r="A14" s="127" t="s">
        <v>291</v>
      </c>
      <c r="B14" s="144" t="s">
        <v>88</v>
      </c>
      <c r="C14" s="145">
        <v>91</v>
      </c>
      <c r="D14" s="145"/>
      <c r="E14" s="127" t="s">
        <v>341</v>
      </c>
      <c r="F14" s="143" t="s">
        <v>86</v>
      </c>
      <c r="G14" s="145">
        <v>122</v>
      </c>
      <c r="H14" s="138"/>
    </row>
    <row r="15" spans="1:8" ht="18" customHeight="1" x14ac:dyDescent="0.2">
      <c r="A15" s="127" t="s">
        <v>395</v>
      </c>
      <c r="B15" s="144" t="s">
        <v>88</v>
      </c>
      <c r="C15" s="145">
        <v>66.599999999999994</v>
      </c>
      <c r="D15" s="145"/>
      <c r="E15" s="127" t="s">
        <v>306</v>
      </c>
      <c r="F15" s="143" t="s">
        <v>86</v>
      </c>
      <c r="G15" s="145">
        <v>119.5</v>
      </c>
      <c r="H15" s="138"/>
    </row>
    <row r="16" spans="1:8" ht="18" customHeight="1" x14ac:dyDescent="0.2">
      <c r="A16" s="127" t="s">
        <v>292</v>
      </c>
      <c r="B16" s="143" t="s">
        <v>88</v>
      </c>
      <c r="C16" s="145">
        <v>68.3</v>
      </c>
      <c r="D16" s="145"/>
      <c r="E16" s="127" t="s">
        <v>307</v>
      </c>
      <c r="F16" s="143" t="s">
        <v>86</v>
      </c>
      <c r="G16" s="145">
        <v>72</v>
      </c>
      <c r="H16" s="138"/>
    </row>
    <row r="17" spans="1:10" ht="18" customHeight="1" x14ac:dyDescent="0.2">
      <c r="A17" s="127" t="s">
        <v>293</v>
      </c>
      <c r="B17" s="146" t="s">
        <v>88</v>
      </c>
      <c r="C17" s="145">
        <v>154.9</v>
      </c>
      <c r="D17" s="110"/>
      <c r="E17" s="127" t="s">
        <v>308</v>
      </c>
      <c r="F17" s="146" t="s">
        <v>86</v>
      </c>
      <c r="G17" s="110">
        <v>137.19999999999999</v>
      </c>
      <c r="H17" s="138"/>
    </row>
    <row r="18" spans="1:10" ht="18" customHeight="1" x14ac:dyDescent="0.2">
      <c r="A18" s="127" t="s">
        <v>294</v>
      </c>
      <c r="B18" s="146" t="s">
        <v>88</v>
      </c>
      <c r="C18" s="110">
        <v>22.6</v>
      </c>
      <c r="D18" s="110"/>
      <c r="E18" s="127" t="s">
        <v>309</v>
      </c>
      <c r="F18" s="146" t="s">
        <v>86</v>
      </c>
      <c r="G18" s="110">
        <v>102.6</v>
      </c>
      <c r="H18" s="138"/>
    </row>
    <row r="19" spans="1:10" ht="18" customHeight="1" x14ac:dyDescent="0.2">
      <c r="A19" s="147" t="s">
        <v>295</v>
      </c>
      <c r="B19" s="148" t="s">
        <v>88</v>
      </c>
      <c r="C19" s="110">
        <v>107</v>
      </c>
      <c r="D19" s="110"/>
      <c r="E19" s="127" t="s">
        <v>310</v>
      </c>
      <c r="F19" s="146" t="s">
        <v>86</v>
      </c>
      <c r="G19" s="110">
        <v>68.900000000000006</v>
      </c>
      <c r="H19" s="138"/>
    </row>
    <row r="20" spans="1:10" ht="18" customHeight="1" x14ac:dyDescent="0.2">
      <c r="A20" s="127" t="s">
        <v>296</v>
      </c>
      <c r="B20" s="148" t="s">
        <v>88</v>
      </c>
      <c r="C20" s="110">
        <v>89.2</v>
      </c>
      <c r="D20" s="110"/>
      <c r="E20" s="149" t="s">
        <v>311</v>
      </c>
      <c r="F20" s="146" t="s">
        <v>86</v>
      </c>
      <c r="G20" s="110">
        <v>66.099999999999994</v>
      </c>
      <c r="H20" s="138"/>
    </row>
    <row r="21" spans="1:10" ht="18" customHeight="1" x14ac:dyDescent="0.2">
      <c r="A21" s="147" t="s">
        <v>288</v>
      </c>
      <c r="B21" s="148" t="s">
        <v>88</v>
      </c>
      <c r="C21" s="110">
        <v>55.5</v>
      </c>
      <c r="D21" s="110"/>
      <c r="E21" s="124" t="s">
        <v>364</v>
      </c>
      <c r="F21" s="148" t="s">
        <v>86</v>
      </c>
      <c r="G21" s="110">
        <v>121</v>
      </c>
      <c r="H21" s="138"/>
    </row>
    <row r="22" spans="1:10" ht="18" customHeight="1" x14ac:dyDescent="0.2">
      <c r="A22" s="147" t="s">
        <v>297</v>
      </c>
      <c r="B22" s="148" t="s">
        <v>88</v>
      </c>
      <c r="C22" s="110">
        <v>81</v>
      </c>
      <c r="D22" s="110"/>
      <c r="E22" s="124" t="s">
        <v>312</v>
      </c>
      <c r="F22" s="146" t="s">
        <v>86</v>
      </c>
      <c r="G22" s="110">
        <v>343</v>
      </c>
      <c r="H22" s="138"/>
      <c r="J22" s="150"/>
    </row>
    <row r="23" spans="1:10" ht="18" customHeight="1" x14ac:dyDescent="0.2">
      <c r="A23" s="127" t="s">
        <v>298</v>
      </c>
      <c r="B23" s="146" t="s">
        <v>88</v>
      </c>
      <c r="C23" s="110">
        <v>116.2</v>
      </c>
      <c r="D23" s="110"/>
      <c r="E23" s="124" t="s">
        <v>313</v>
      </c>
      <c r="F23" s="146" t="s">
        <v>86</v>
      </c>
      <c r="G23" s="110">
        <v>115</v>
      </c>
      <c r="H23" s="138"/>
    </row>
    <row r="24" spans="1:10" ht="18" customHeight="1" x14ac:dyDescent="0.2">
      <c r="A24" s="127" t="s">
        <v>299</v>
      </c>
      <c r="B24" s="146" t="s">
        <v>88</v>
      </c>
      <c r="C24" s="110">
        <v>28</v>
      </c>
      <c r="D24" s="110"/>
      <c r="E24" s="147" t="s">
        <v>314</v>
      </c>
      <c r="F24" s="146" t="s">
        <v>86</v>
      </c>
      <c r="G24" s="110">
        <v>73.8</v>
      </c>
      <c r="H24" s="138"/>
    </row>
    <row r="25" spans="1:10" ht="18" customHeight="1" x14ac:dyDescent="0.2">
      <c r="A25" s="127" t="s">
        <v>300</v>
      </c>
      <c r="B25" s="143" t="s">
        <v>86</v>
      </c>
      <c r="C25" s="145">
        <v>112.4</v>
      </c>
      <c r="D25" s="151"/>
      <c r="E25" s="127" t="s">
        <v>287</v>
      </c>
      <c r="F25" s="146" t="s">
        <v>86</v>
      </c>
      <c r="G25" s="110">
        <v>105</v>
      </c>
      <c r="H25" s="138"/>
    </row>
    <row r="26" spans="1:10" ht="18" customHeight="1" x14ac:dyDescent="0.2">
      <c r="A26" s="127" t="s">
        <v>301</v>
      </c>
      <c r="B26" s="143" t="s">
        <v>86</v>
      </c>
      <c r="C26" s="145">
        <v>98.4</v>
      </c>
      <c r="D26" s="145"/>
      <c r="E26" s="127" t="s">
        <v>315</v>
      </c>
      <c r="F26" s="146" t="s">
        <v>86</v>
      </c>
      <c r="G26" s="110">
        <v>78.099999999999994</v>
      </c>
      <c r="H26" s="138"/>
    </row>
    <row r="27" spans="1:10" ht="18" customHeight="1" x14ac:dyDescent="0.2">
      <c r="A27" s="152" t="s">
        <v>302</v>
      </c>
      <c r="B27" s="143" t="s">
        <v>86</v>
      </c>
      <c r="C27" s="153">
        <v>83</v>
      </c>
      <c r="D27" s="145"/>
      <c r="E27" s="162"/>
      <c r="F27" s="138"/>
      <c r="G27" s="138"/>
      <c r="H27" s="138"/>
    </row>
    <row r="28" spans="1:10" ht="5.0999999999999996" customHeight="1" x14ac:dyDescent="0.2">
      <c r="A28" s="155"/>
      <c r="B28" s="156"/>
      <c r="C28" s="157"/>
      <c r="D28" s="157"/>
      <c r="E28" s="157"/>
      <c r="F28" s="155"/>
      <c r="G28" s="155"/>
      <c r="H28" s="138"/>
    </row>
    <row r="29" spans="1:10" ht="5.0999999999999996" customHeight="1" x14ac:dyDescent="0.2">
      <c r="A29" s="243"/>
      <c r="B29" s="244"/>
      <c r="C29" s="245"/>
      <c r="D29" s="245"/>
      <c r="E29" s="245"/>
      <c r="F29" s="243"/>
      <c r="G29" s="243"/>
      <c r="H29" s="138"/>
    </row>
    <row r="30" spans="1:10" ht="12.2" customHeight="1" x14ac:dyDescent="0.2">
      <c r="A30" s="237" t="s">
        <v>426</v>
      </c>
      <c r="B30" s="238"/>
      <c r="C30" s="239"/>
      <c r="D30" s="239"/>
      <c r="E30" s="239"/>
      <c r="F30" s="138"/>
      <c r="G30" s="161"/>
      <c r="H30" s="138"/>
    </row>
    <row r="31" spans="1:10" ht="12.2" customHeight="1" x14ac:dyDescent="0.2">
      <c r="A31" s="158"/>
      <c r="B31" s="159"/>
      <c r="C31" s="160"/>
      <c r="D31" s="160"/>
      <c r="E31" s="160"/>
      <c r="F31" s="138"/>
      <c r="G31" s="138"/>
      <c r="H31" s="138"/>
    </row>
    <row r="32" spans="1:10" ht="12.2" customHeight="1" x14ac:dyDescent="0.2">
      <c r="A32" s="138"/>
      <c r="B32" s="138"/>
      <c r="C32" s="162"/>
      <c r="D32" s="162"/>
      <c r="E32" s="162"/>
      <c r="F32" s="138"/>
      <c r="G32" s="138"/>
      <c r="H32" s="138"/>
    </row>
    <row r="33" spans="1:8" ht="12.2" customHeight="1" x14ac:dyDescent="0.2">
      <c r="A33" s="138"/>
      <c r="B33" s="138"/>
      <c r="C33" s="162"/>
      <c r="D33" s="162"/>
      <c r="E33" s="162"/>
      <c r="F33" s="138"/>
      <c r="G33" s="138"/>
      <c r="H33" s="138"/>
    </row>
    <row r="34" spans="1:8" x14ac:dyDescent="0.2">
      <c r="A34" s="138"/>
      <c r="B34" s="138"/>
      <c r="C34" s="162"/>
      <c r="D34" s="162"/>
      <c r="E34" s="162"/>
      <c r="F34" s="138"/>
      <c r="G34" s="138"/>
      <c r="H34" s="138"/>
    </row>
    <row r="35" spans="1:8" x14ac:dyDescent="0.2">
      <c r="A35" s="138"/>
      <c r="B35" s="138"/>
      <c r="C35" s="162"/>
      <c r="D35" s="162"/>
      <c r="E35" s="162"/>
      <c r="F35" s="138"/>
      <c r="G35" s="138"/>
      <c r="H35" s="138"/>
    </row>
    <row r="36" spans="1:8" x14ac:dyDescent="0.2">
      <c r="A36" s="138"/>
      <c r="B36" s="138"/>
      <c r="C36" s="162"/>
      <c r="D36" s="162"/>
      <c r="E36" s="162"/>
      <c r="F36" s="138"/>
      <c r="G36" s="138"/>
      <c r="H36" s="138"/>
    </row>
    <row r="37" spans="1:8" x14ac:dyDescent="0.2">
      <c r="A37" s="138"/>
      <c r="B37" s="138"/>
      <c r="C37" s="162"/>
      <c r="D37" s="162"/>
      <c r="E37" s="162"/>
      <c r="F37" s="138"/>
      <c r="G37" s="138"/>
      <c r="H37" s="138"/>
    </row>
    <row r="38" spans="1:8" x14ac:dyDescent="0.2">
      <c r="A38" s="138"/>
      <c r="B38" s="138"/>
      <c r="C38" s="162"/>
      <c r="D38" s="162"/>
      <c r="E38" s="162"/>
      <c r="F38" s="138"/>
      <c r="G38" s="138"/>
      <c r="H38" s="138"/>
    </row>
    <row r="39" spans="1:8" x14ac:dyDescent="0.2">
      <c r="A39" s="138"/>
      <c r="B39" s="138"/>
      <c r="C39" s="162"/>
      <c r="D39" s="162"/>
      <c r="E39" s="162"/>
      <c r="F39" s="138"/>
      <c r="G39" s="138"/>
      <c r="H39" s="138"/>
    </row>
    <row r="40" spans="1:8" x14ac:dyDescent="0.2">
      <c r="A40" s="138"/>
      <c r="B40" s="138"/>
      <c r="C40" s="162"/>
      <c r="D40" s="162"/>
      <c r="E40" s="162"/>
      <c r="F40" s="138"/>
      <c r="G40" s="138"/>
      <c r="H40" s="138"/>
    </row>
    <row r="41" spans="1:8" x14ac:dyDescent="0.2">
      <c r="A41" s="138"/>
      <c r="B41" s="138"/>
      <c r="C41" s="162"/>
      <c r="D41" s="162"/>
      <c r="E41" s="162"/>
      <c r="F41" s="138"/>
      <c r="G41" s="138"/>
      <c r="H41" s="138"/>
    </row>
    <row r="42" spans="1:8" x14ac:dyDescent="0.2">
      <c r="A42" s="138"/>
      <c r="B42" s="138"/>
      <c r="C42" s="162"/>
      <c r="D42" s="162"/>
      <c r="E42" s="162"/>
      <c r="F42" s="138"/>
      <c r="G42" s="138"/>
      <c r="H42" s="138"/>
    </row>
    <row r="43" spans="1:8" x14ac:dyDescent="0.2">
      <c r="A43" s="138"/>
      <c r="B43" s="138"/>
      <c r="C43" s="162"/>
      <c r="D43" s="162"/>
      <c r="E43" s="162"/>
      <c r="F43" s="138"/>
      <c r="G43" s="138"/>
      <c r="H43" s="138"/>
    </row>
    <row r="44" spans="1:8" x14ac:dyDescent="0.2">
      <c r="A44" s="138"/>
      <c r="B44" s="138"/>
      <c r="C44" s="162"/>
      <c r="D44" s="162"/>
      <c r="E44" s="162"/>
      <c r="F44" s="138"/>
      <c r="G44" s="138"/>
      <c r="H44" s="138"/>
    </row>
    <row r="45" spans="1:8" x14ac:dyDescent="0.2">
      <c r="A45" s="138"/>
      <c r="B45" s="138"/>
      <c r="C45" s="162"/>
      <c r="D45" s="162"/>
      <c r="E45" s="162"/>
      <c r="F45" s="138"/>
      <c r="G45" s="138"/>
      <c r="H45" s="138"/>
    </row>
    <row r="46" spans="1:8" x14ac:dyDescent="0.2">
      <c r="A46" s="138"/>
      <c r="B46" s="138"/>
      <c r="C46" s="162"/>
      <c r="D46" s="162"/>
      <c r="E46" s="162"/>
      <c r="F46" s="138"/>
      <c r="G46" s="138"/>
      <c r="H46" s="138"/>
    </row>
    <row r="47" spans="1:8" x14ac:dyDescent="0.2">
      <c r="A47" s="138"/>
      <c r="B47" s="138"/>
      <c r="C47" s="162"/>
      <c r="D47" s="162"/>
      <c r="E47" s="162"/>
      <c r="F47" s="138"/>
      <c r="G47" s="138"/>
      <c r="H47" s="138"/>
    </row>
    <row r="48" spans="1:8" x14ac:dyDescent="0.2">
      <c r="A48" s="138"/>
      <c r="B48" s="138"/>
      <c r="C48" s="162"/>
      <c r="D48" s="162"/>
      <c r="E48" s="162"/>
      <c r="F48" s="138"/>
      <c r="G48" s="138"/>
      <c r="H48" s="138"/>
    </row>
    <row r="49" spans="1:8" x14ac:dyDescent="0.2">
      <c r="A49" s="256"/>
      <c r="B49" s="138"/>
      <c r="C49" s="162"/>
      <c r="D49" s="162"/>
      <c r="E49" s="162"/>
      <c r="F49" s="138"/>
      <c r="G49" s="138"/>
      <c r="H49" s="138"/>
    </row>
    <row r="50" spans="1:8" x14ac:dyDescent="0.2">
      <c r="A50" s="138"/>
      <c r="B50" s="138"/>
      <c r="C50" s="162"/>
      <c r="D50" s="162"/>
      <c r="E50" s="162"/>
      <c r="F50" s="138"/>
      <c r="G50" s="138"/>
      <c r="H50" s="138"/>
    </row>
    <row r="51" spans="1:8" x14ac:dyDescent="0.2">
      <c r="A51" s="138"/>
      <c r="B51" s="138"/>
      <c r="C51" s="162"/>
      <c r="D51" s="162"/>
      <c r="E51" s="162"/>
      <c r="F51" s="138"/>
      <c r="G51" s="138"/>
      <c r="H51" s="138"/>
    </row>
    <row r="52" spans="1:8" x14ac:dyDescent="0.2">
      <c r="A52" s="138"/>
      <c r="B52" s="138"/>
      <c r="C52" s="162"/>
      <c r="D52" s="162"/>
      <c r="E52" s="162"/>
      <c r="F52" s="138"/>
      <c r="G52" s="138"/>
      <c r="H52" s="138"/>
    </row>
    <row r="53" spans="1:8" x14ac:dyDescent="0.2">
      <c r="A53" s="138"/>
      <c r="B53" s="138"/>
      <c r="C53" s="162"/>
      <c r="D53" s="162"/>
      <c r="E53" s="162"/>
      <c r="F53" s="138"/>
      <c r="G53" s="138"/>
      <c r="H53" s="138"/>
    </row>
    <row r="54" spans="1:8" x14ac:dyDescent="0.2">
      <c r="A54" s="138"/>
      <c r="B54" s="138"/>
      <c r="C54" s="162"/>
      <c r="D54" s="162"/>
      <c r="E54" s="162"/>
      <c r="F54" s="138"/>
      <c r="G54" s="138"/>
      <c r="H54" s="138"/>
    </row>
    <row r="55" spans="1:8" x14ac:dyDescent="0.2">
      <c r="A55" s="138"/>
      <c r="C55" s="139"/>
      <c r="D55" s="139"/>
      <c r="E55" s="139"/>
    </row>
    <row r="56" spans="1:8" x14ac:dyDescent="0.2">
      <c r="A56" s="138"/>
      <c r="C56" s="139"/>
      <c r="D56" s="139"/>
      <c r="E56" s="139"/>
    </row>
    <row r="57" spans="1:8" x14ac:dyDescent="0.2">
      <c r="A57" s="138"/>
      <c r="C57" s="139"/>
      <c r="D57" s="139"/>
      <c r="E57" s="139"/>
    </row>
    <row r="58" spans="1:8" x14ac:dyDescent="0.2">
      <c r="A58" s="138"/>
      <c r="C58" s="139"/>
      <c r="D58" s="139"/>
      <c r="E58" s="139"/>
    </row>
    <row r="59" spans="1:8" x14ac:dyDescent="0.2">
      <c r="A59" s="138"/>
      <c r="C59" s="139"/>
      <c r="D59" s="139"/>
      <c r="E59" s="139"/>
    </row>
    <row r="60" spans="1:8" x14ac:dyDescent="0.2">
      <c r="A60" s="138"/>
      <c r="C60" s="139"/>
      <c r="D60" s="139"/>
      <c r="E60" s="139"/>
    </row>
    <row r="61" spans="1:8" x14ac:dyDescent="0.2">
      <c r="A61" s="138"/>
      <c r="C61" s="139"/>
      <c r="D61" s="139"/>
      <c r="E61" s="139"/>
    </row>
    <row r="62" spans="1:8" x14ac:dyDescent="0.2">
      <c r="A62" s="138"/>
      <c r="C62" s="139"/>
      <c r="D62" s="139"/>
      <c r="E62" s="139"/>
    </row>
    <row r="63" spans="1:8" x14ac:dyDescent="0.2">
      <c r="A63" s="138"/>
      <c r="C63" s="139"/>
      <c r="D63" s="139"/>
      <c r="E63" s="139"/>
    </row>
    <row r="64" spans="1:8" x14ac:dyDescent="0.2">
      <c r="A64" s="138"/>
      <c r="C64" s="139"/>
      <c r="D64" s="139"/>
      <c r="E64" s="139"/>
    </row>
    <row r="65" spans="1:8" x14ac:dyDescent="0.2">
      <c r="A65" s="138"/>
      <c r="C65" s="139"/>
      <c r="D65" s="139"/>
      <c r="E65" s="139"/>
    </row>
    <row r="66" spans="1:8" x14ac:dyDescent="0.2">
      <c r="A66" s="138"/>
      <c r="C66" s="139"/>
      <c r="D66" s="139"/>
      <c r="E66" s="139"/>
    </row>
    <row r="67" spans="1:8" x14ac:dyDescent="0.2">
      <c r="A67" s="138"/>
      <c r="C67" s="139"/>
      <c r="D67" s="139"/>
      <c r="E67" s="139"/>
    </row>
    <row r="68" spans="1:8" x14ac:dyDescent="0.2">
      <c r="A68" s="138"/>
      <c r="B68" s="138"/>
      <c r="C68" s="162"/>
      <c r="D68" s="162"/>
      <c r="E68" s="162"/>
      <c r="F68" s="138"/>
      <c r="G68" s="138"/>
      <c r="H68" s="138"/>
    </row>
    <row r="69" spans="1:8" x14ac:dyDescent="0.2">
      <c r="A69" s="138"/>
      <c r="B69" s="138"/>
      <c r="C69" s="162"/>
      <c r="D69" s="162"/>
      <c r="E69" s="162"/>
      <c r="F69" s="138"/>
      <c r="G69" s="138"/>
      <c r="H69" s="138"/>
    </row>
    <row r="70" spans="1:8" x14ac:dyDescent="0.2">
      <c r="A70" s="138"/>
      <c r="B70" s="138"/>
      <c r="C70" s="162"/>
      <c r="D70" s="162"/>
      <c r="E70" s="162"/>
      <c r="F70" s="138"/>
      <c r="G70" s="138"/>
      <c r="H70" s="138"/>
    </row>
    <row r="71" spans="1:8" x14ac:dyDescent="0.2">
      <c r="A71" s="138"/>
      <c r="B71" s="138"/>
      <c r="C71" s="162"/>
      <c r="D71" s="162"/>
      <c r="E71" s="162"/>
      <c r="F71" s="138"/>
      <c r="G71" s="138"/>
      <c r="H71" s="138"/>
    </row>
    <row r="72" spans="1:8" x14ac:dyDescent="0.2">
      <c r="A72" s="138"/>
      <c r="B72" s="138"/>
      <c r="C72" s="162"/>
      <c r="D72" s="162"/>
      <c r="E72" s="162"/>
      <c r="F72" s="138"/>
      <c r="G72" s="138"/>
      <c r="H72" s="138"/>
    </row>
    <row r="73" spans="1:8" x14ac:dyDescent="0.2">
      <c r="A73" s="138"/>
      <c r="B73" s="138"/>
      <c r="C73" s="162"/>
      <c r="D73" s="162"/>
      <c r="E73" s="162"/>
      <c r="F73" s="138"/>
      <c r="G73" s="138"/>
      <c r="H73" s="138"/>
    </row>
    <row r="74" spans="1:8" x14ac:dyDescent="0.2">
      <c r="A74" s="138"/>
      <c r="B74" s="138"/>
      <c r="C74" s="162"/>
      <c r="D74" s="162"/>
      <c r="E74" s="162"/>
      <c r="F74" s="138"/>
      <c r="G74" s="138"/>
      <c r="H74" s="138"/>
    </row>
    <row r="75" spans="1:8" x14ac:dyDescent="0.2">
      <c r="A75" s="138"/>
      <c r="B75" s="138"/>
      <c r="C75" s="162"/>
      <c r="D75" s="162"/>
      <c r="E75" s="162"/>
      <c r="F75" s="138"/>
      <c r="G75" s="138"/>
      <c r="H75" s="138"/>
    </row>
    <row r="76" spans="1:8" x14ac:dyDescent="0.2">
      <c r="A76" s="138"/>
      <c r="B76" s="138"/>
      <c r="C76" s="162"/>
      <c r="D76" s="162"/>
      <c r="E76" s="162"/>
      <c r="F76" s="138"/>
      <c r="G76" s="138"/>
      <c r="H76" s="138"/>
    </row>
    <row r="77" spans="1:8" x14ac:dyDescent="0.2">
      <c r="A77" s="138"/>
      <c r="B77" s="138"/>
      <c r="C77" s="162"/>
      <c r="D77" s="162"/>
      <c r="E77" s="162"/>
      <c r="F77" s="138"/>
      <c r="G77" s="138"/>
      <c r="H77" s="138"/>
    </row>
    <row r="78" spans="1:8" x14ac:dyDescent="0.2">
      <c r="A78" s="138"/>
      <c r="B78" s="138"/>
      <c r="C78" s="162"/>
      <c r="D78" s="162"/>
      <c r="E78" s="162"/>
      <c r="F78" s="138"/>
      <c r="G78" s="138"/>
      <c r="H78" s="138"/>
    </row>
    <row r="79" spans="1:8" x14ac:dyDescent="0.2">
      <c r="A79" s="138"/>
      <c r="B79" s="138"/>
      <c r="C79" s="162"/>
      <c r="D79" s="162"/>
      <c r="E79" s="162"/>
      <c r="F79" s="138"/>
      <c r="G79" s="138"/>
      <c r="H79" s="138"/>
    </row>
    <row r="80" spans="1:8" x14ac:dyDescent="0.2">
      <c r="A80" s="138"/>
      <c r="B80" s="138"/>
      <c r="C80" s="162"/>
      <c r="D80" s="162"/>
      <c r="E80" s="162"/>
      <c r="F80" s="138"/>
      <c r="G80" s="138"/>
      <c r="H80" s="138"/>
    </row>
    <row r="81" spans="1:8" x14ac:dyDescent="0.2">
      <c r="A81" s="138"/>
      <c r="B81" s="138"/>
      <c r="C81" s="162"/>
      <c r="D81" s="162"/>
      <c r="E81" s="162"/>
      <c r="F81" s="138"/>
      <c r="G81" s="138"/>
      <c r="H81" s="138"/>
    </row>
    <row r="82" spans="1:8" x14ac:dyDescent="0.2">
      <c r="A82" s="138"/>
      <c r="B82" s="138"/>
      <c r="C82" s="162"/>
      <c r="D82" s="162"/>
      <c r="E82" s="162"/>
      <c r="F82" s="138"/>
      <c r="G82" s="138"/>
      <c r="H82" s="138"/>
    </row>
    <row r="83" spans="1:8" x14ac:dyDescent="0.2">
      <c r="A83" s="138"/>
      <c r="B83" s="138"/>
      <c r="C83" s="162"/>
      <c r="D83" s="162"/>
      <c r="E83" s="162"/>
      <c r="F83" s="138"/>
      <c r="G83" s="138"/>
      <c r="H83" s="138"/>
    </row>
    <row r="84" spans="1:8" x14ac:dyDescent="0.2">
      <c r="A84" s="138"/>
      <c r="B84" s="138"/>
      <c r="C84" s="162"/>
      <c r="D84" s="162"/>
      <c r="E84" s="162"/>
      <c r="F84" s="138"/>
      <c r="G84" s="138"/>
      <c r="H84" s="138"/>
    </row>
    <row r="85" spans="1:8" x14ac:dyDescent="0.2">
      <c r="A85" s="138"/>
      <c r="B85" s="138"/>
      <c r="C85" s="162"/>
      <c r="D85" s="162"/>
      <c r="E85" s="162"/>
      <c r="F85" s="138"/>
      <c r="G85" s="138"/>
      <c r="H85" s="138"/>
    </row>
    <row r="86" spans="1:8" x14ac:dyDescent="0.2">
      <c r="A86" s="138"/>
      <c r="B86" s="138"/>
      <c r="C86" s="162"/>
      <c r="D86" s="162"/>
      <c r="E86" s="162"/>
      <c r="F86" s="138"/>
      <c r="G86" s="138"/>
      <c r="H86" s="138"/>
    </row>
    <row r="87" spans="1:8" x14ac:dyDescent="0.2">
      <c r="A87" s="138"/>
      <c r="B87" s="138"/>
      <c r="C87" s="162"/>
      <c r="D87" s="162"/>
      <c r="E87" s="162"/>
      <c r="F87" s="138"/>
      <c r="G87" s="138"/>
      <c r="H87" s="138"/>
    </row>
    <row r="88" spans="1:8" x14ac:dyDescent="0.2">
      <c r="A88" s="138"/>
      <c r="B88" s="138"/>
      <c r="C88" s="162"/>
      <c r="D88" s="162"/>
      <c r="E88" s="162"/>
      <c r="F88" s="138"/>
      <c r="G88" s="138"/>
      <c r="H88" s="138"/>
    </row>
    <row r="89" spans="1:8" x14ac:dyDescent="0.2">
      <c r="A89" s="138"/>
      <c r="B89" s="138"/>
      <c r="C89" s="162"/>
      <c r="D89" s="162"/>
      <c r="E89" s="162"/>
      <c r="F89" s="138"/>
      <c r="G89" s="138"/>
      <c r="H89" s="138"/>
    </row>
    <row r="90" spans="1:8" x14ac:dyDescent="0.2">
      <c r="A90" s="138"/>
      <c r="B90" s="138"/>
      <c r="C90" s="162"/>
      <c r="D90" s="162"/>
      <c r="E90" s="162"/>
      <c r="F90" s="138"/>
      <c r="G90" s="138"/>
      <c r="H90" s="138"/>
    </row>
    <row r="91" spans="1:8" x14ac:dyDescent="0.2">
      <c r="A91" s="138"/>
      <c r="B91" s="138"/>
      <c r="C91" s="162"/>
      <c r="D91" s="162"/>
      <c r="E91" s="162"/>
      <c r="F91" s="138"/>
      <c r="G91" s="138"/>
      <c r="H91" s="138"/>
    </row>
    <row r="92" spans="1:8" x14ac:dyDescent="0.2">
      <c r="A92" s="138"/>
      <c r="B92" s="138"/>
      <c r="C92" s="162"/>
      <c r="D92" s="162"/>
      <c r="E92" s="162"/>
      <c r="F92" s="138"/>
      <c r="G92" s="138"/>
      <c r="H92" s="138"/>
    </row>
    <row r="93" spans="1:8" x14ac:dyDescent="0.2">
      <c r="A93" s="138"/>
      <c r="B93" s="138"/>
      <c r="C93" s="162"/>
      <c r="D93" s="162"/>
      <c r="E93" s="162"/>
      <c r="F93" s="138"/>
      <c r="G93" s="138"/>
      <c r="H93" s="138"/>
    </row>
    <row r="94" spans="1:8" x14ac:dyDescent="0.2">
      <c r="A94" s="138"/>
      <c r="B94" s="138"/>
      <c r="C94" s="162"/>
      <c r="D94" s="162"/>
      <c r="E94" s="162"/>
      <c r="F94" s="138"/>
      <c r="G94" s="138"/>
      <c r="H94" s="138"/>
    </row>
    <row r="95" spans="1:8" x14ac:dyDescent="0.2">
      <c r="A95" s="138"/>
      <c r="B95" s="138"/>
      <c r="C95" s="162"/>
      <c r="D95" s="162"/>
      <c r="E95" s="162"/>
      <c r="F95" s="138"/>
      <c r="G95" s="138"/>
      <c r="H95" s="138"/>
    </row>
    <row r="96" spans="1:8" x14ac:dyDescent="0.2">
      <c r="A96" s="138"/>
      <c r="B96" s="138"/>
      <c r="C96" s="162"/>
      <c r="D96" s="162"/>
      <c r="E96" s="162"/>
      <c r="F96" s="138"/>
      <c r="G96" s="138"/>
      <c r="H96" s="138"/>
    </row>
    <row r="97" spans="1:8" x14ac:dyDescent="0.2">
      <c r="A97" s="138"/>
      <c r="B97" s="138"/>
      <c r="C97" s="162"/>
      <c r="D97" s="162"/>
      <c r="E97" s="162"/>
      <c r="F97" s="138"/>
      <c r="G97" s="138"/>
      <c r="H97" s="138"/>
    </row>
    <row r="98" spans="1:8" x14ac:dyDescent="0.2">
      <c r="A98" s="138"/>
      <c r="B98" s="138"/>
      <c r="C98" s="162"/>
      <c r="D98" s="162"/>
      <c r="E98" s="162"/>
      <c r="F98" s="138"/>
      <c r="G98" s="138"/>
      <c r="H98" s="138"/>
    </row>
    <row r="99" spans="1:8" x14ac:dyDescent="0.2">
      <c r="A99" s="138"/>
      <c r="B99" s="138"/>
      <c r="C99" s="162"/>
      <c r="D99" s="162"/>
      <c r="E99" s="162"/>
      <c r="F99" s="138"/>
      <c r="G99" s="138"/>
      <c r="H99" s="138"/>
    </row>
    <row r="100" spans="1:8" x14ac:dyDescent="0.2">
      <c r="A100" s="138"/>
      <c r="B100" s="138"/>
      <c r="C100" s="162"/>
      <c r="D100" s="162"/>
      <c r="E100" s="162"/>
      <c r="F100" s="138"/>
      <c r="G100" s="138"/>
      <c r="H100" s="138"/>
    </row>
    <row r="101" spans="1:8" x14ac:dyDescent="0.2">
      <c r="A101" s="138"/>
      <c r="B101" s="138"/>
      <c r="C101" s="162"/>
      <c r="D101" s="162"/>
      <c r="E101" s="162"/>
      <c r="F101" s="138"/>
      <c r="G101" s="138"/>
      <c r="H101" s="138"/>
    </row>
    <row r="102" spans="1:8" x14ac:dyDescent="0.2">
      <c r="A102" s="138"/>
      <c r="B102" s="138"/>
      <c r="C102" s="162"/>
      <c r="D102" s="162"/>
      <c r="E102" s="162"/>
      <c r="F102" s="138"/>
      <c r="G102" s="138"/>
      <c r="H102" s="138"/>
    </row>
    <row r="103" spans="1:8" x14ac:dyDescent="0.2">
      <c r="A103" s="138"/>
      <c r="B103" s="138"/>
      <c r="C103" s="162"/>
      <c r="D103" s="162"/>
      <c r="E103" s="162"/>
      <c r="F103" s="138"/>
      <c r="G103" s="138"/>
      <c r="H103" s="138"/>
    </row>
    <row r="104" spans="1:8" x14ac:dyDescent="0.2">
      <c r="A104" s="138"/>
      <c r="B104" s="138"/>
      <c r="C104" s="162"/>
      <c r="D104" s="162"/>
      <c r="E104" s="162"/>
      <c r="F104" s="138"/>
      <c r="G104" s="138"/>
      <c r="H104" s="138"/>
    </row>
    <row r="105" spans="1:8" x14ac:dyDescent="0.2">
      <c r="A105" s="138"/>
      <c r="B105" s="138"/>
      <c r="C105" s="162"/>
      <c r="D105" s="162"/>
      <c r="E105" s="162"/>
      <c r="F105" s="138"/>
      <c r="G105" s="138"/>
      <c r="H105" s="138"/>
    </row>
    <row r="106" spans="1:8" x14ac:dyDescent="0.2">
      <c r="A106" s="138"/>
      <c r="B106" s="138"/>
      <c r="C106" s="162"/>
      <c r="D106" s="162"/>
      <c r="E106" s="162"/>
      <c r="F106" s="138"/>
      <c r="G106" s="138"/>
      <c r="H106" s="138"/>
    </row>
    <row r="107" spans="1:8" x14ac:dyDescent="0.2">
      <c r="A107" s="138"/>
      <c r="B107" s="138"/>
      <c r="C107" s="162"/>
      <c r="D107" s="162"/>
      <c r="E107" s="162"/>
      <c r="F107" s="138"/>
      <c r="G107" s="138"/>
      <c r="H107" s="138"/>
    </row>
  </sheetData>
  <phoneticPr fontId="18" type="noConversion"/>
  <printOptions gridLinesSet="0"/>
  <pageMargins left="0.59055118110236227" right="0.59055118110236227" top="0.59055118110236227" bottom="0.59055118110236227" header="0.59055118110236227" footer="0.59055118110236227"/>
  <pageSetup paperSize="119" firstPageNumber="26"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P57"/>
  <sheetViews>
    <sheetView showGridLines="0" topLeftCell="A11" zoomScale="50" zoomScaleNormal="50" workbookViewId="0">
      <selection activeCell="D27" sqref="D27"/>
    </sheetView>
  </sheetViews>
  <sheetFormatPr baseColWidth="10" defaultColWidth="9.42578125" defaultRowHeight="15.75" x14ac:dyDescent="0.25"/>
  <cols>
    <col min="1" max="1" width="20.42578125" style="18" customWidth="1"/>
    <col min="2" max="2" width="9.42578125" style="18" customWidth="1"/>
    <col min="3" max="3" width="5" style="18" customWidth="1"/>
    <col min="4" max="4" width="9.42578125" style="18"/>
    <col min="5" max="5" width="3.42578125" style="18" customWidth="1"/>
    <col min="6" max="6" width="9.42578125" style="18"/>
    <col min="7" max="7" width="3.42578125" style="18" customWidth="1"/>
    <col min="8" max="8" width="8.42578125" style="18" customWidth="1"/>
    <col min="9" max="9" width="3.42578125" style="18" customWidth="1"/>
    <col min="10" max="10" width="8.42578125" style="18" customWidth="1"/>
    <col min="11" max="11" width="3.42578125" style="18" customWidth="1"/>
    <col min="12" max="12" width="8.42578125" style="18" customWidth="1"/>
    <col min="13" max="13" width="3.42578125" style="18" customWidth="1"/>
    <col min="14" max="14" width="9.42578125" style="18"/>
    <col min="15" max="15" width="3.42578125" style="5" customWidth="1"/>
    <col min="16" max="16384" width="9.42578125" style="5"/>
  </cols>
  <sheetData>
    <row r="1" spans="1:16" s="3" customFormat="1" ht="13.7" customHeight="1" x14ac:dyDescent="0.2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6" s="3" customFormat="1" ht="12.2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s="25" customFormat="1" ht="11.25" customHeight="1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1"/>
      <c r="O3" s="21"/>
    </row>
    <row r="4" spans="1:16" s="25" customFormat="1" ht="12.2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14.1" customHeight="1" x14ac:dyDescent="0.25">
      <c r="A5" s="12"/>
      <c r="B5" s="12"/>
      <c r="C5" s="12"/>
      <c r="D5" s="5"/>
      <c r="E5" s="12"/>
      <c r="F5" s="12"/>
      <c r="G5" s="12"/>
      <c r="H5" s="4"/>
      <c r="I5" s="12"/>
      <c r="J5" s="10" t="s">
        <v>18</v>
      </c>
      <c r="K5" s="13"/>
      <c r="L5" s="5"/>
      <c r="M5" s="12"/>
      <c r="N5" s="31" t="s">
        <v>16</v>
      </c>
      <c r="P5" s="4"/>
    </row>
    <row r="6" spans="1:16" ht="14.1" customHeight="1" x14ac:dyDescent="0.25">
      <c r="A6" s="12" t="s">
        <v>21</v>
      </c>
      <c r="B6" s="13" t="s">
        <v>15</v>
      </c>
      <c r="C6" s="13"/>
      <c r="D6" s="13"/>
      <c r="E6" s="13"/>
      <c r="F6" s="13"/>
      <c r="G6" s="13"/>
      <c r="H6" s="13"/>
      <c r="I6" s="13"/>
      <c r="J6" s="10" t="s">
        <v>19</v>
      </c>
      <c r="K6" s="13"/>
      <c r="L6" s="5"/>
      <c r="M6" s="12"/>
      <c r="N6" s="31" t="s">
        <v>17</v>
      </c>
      <c r="P6" s="4"/>
    </row>
    <row r="7" spans="1:16" ht="14.1" customHeight="1" x14ac:dyDescent="0.25">
      <c r="A7" s="14"/>
      <c r="B7" s="5"/>
      <c r="C7" s="26"/>
      <c r="D7" s="13"/>
      <c r="E7" s="26"/>
      <c r="F7" s="10"/>
      <c r="G7" s="26"/>
      <c r="H7" s="13"/>
      <c r="I7" s="26"/>
      <c r="J7" s="13" t="s">
        <v>20</v>
      </c>
      <c r="K7" s="13"/>
      <c r="L7" s="5"/>
      <c r="M7" s="26"/>
      <c r="N7" s="13" t="s">
        <v>20</v>
      </c>
      <c r="P7" s="13"/>
    </row>
    <row r="8" spans="1:16" ht="12.2" customHeight="1" thickBot="1" x14ac:dyDescent="0.3">
      <c r="A8" s="6"/>
      <c r="B8" s="7"/>
      <c r="C8" s="7"/>
      <c r="D8" s="7"/>
      <c r="E8" s="7"/>
      <c r="F8" s="7"/>
      <c r="G8" s="7"/>
      <c r="H8" s="7"/>
      <c r="I8" s="7"/>
      <c r="J8" s="8"/>
      <c r="K8" s="8"/>
      <c r="L8" s="7"/>
      <c r="M8" s="7"/>
      <c r="N8" s="7"/>
      <c r="O8" s="7"/>
    </row>
    <row r="9" spans="1:16" ht="12.2" customHeight="1" x14ac:dyDescent="0.25">
      <c r="A9" s="27"/>
      <c r="B9" s="11"/>
      <c r="C9" s="11"/>
      <c r="D9" s="11"/>
      <c r="E9" s="11"/>
      <c r="F9" s="11"/>
      <c r="G9" s="11"/>
      <c r="H9" s="11"/>
      <c r="I9" s="11"/>
      <c r="J9" s="28"/>
      <c r="K9" s="28"/>
      <c r="L9" s="11"/>
      <c r="M9" s="11"/>
      <c r="N9" s="11"/>
      <c r="O9" s="9"/>
      <c r="P9" s="11"/>
    </row>
    <row r="10" spans="1:16" ht="30.2" customHeight="1" x14ac:dyDescent="0.25">
      <c r="A10" s="16" t="s">
        <v>22</v>
      </c>
      <c r="B10" s="32" t="s">
        <v>25</v>
      </c>
      <c r="C10" s="23"/>
      <c r="D10" s="5"/>
      <c r="E10" s="23"/>
      <c r="F10" s="22"/>
      <c r="G10" s="29"/>
      <c r="H10" s="29"/>
      <c r="I10" s="29"/>
      <c r="J10" s="29" t="s">
        <v>26</v>
      </c>
      <c r="K10" s="29"/>
      <c r="L10" s="29"/>
      <c r="M10" s="29"/>
      <c r="N10" s="33" t="s">
        <v>31</v>
      </c>
      <c r="P10" s="17"/>
    </row>
    <row r="11" spans="1:16" ht="30.2" customHeight="1" x14ac:dyDescent="0.25">
      <c r="A11" s="15" t="s">
        <v>23</v>
      </c>
      <c r="B11" s="22" t="s">
        <v>27</v>
      </c>
      <c r="C11" s="23"/>
      <c r="D11" s="22"/>
      <c r="E11" s="23"/>
      <c r="F11" s="22"/>
      <c r="G11" s="23"/>
      <c r="H11" s="29"/>
      <c r="I11" s="23"/>
      <c r="J11" s="22" t="s">
        <v>26</v>
      </c>
      <c r="K11" s="22"/>
      <c r="L11" s="29"/>
      <c r="M11" s="23"/>
      <c r="N11" s="34" t="s">
        <v>28</v>
      </c>
      <c r="P11" s="17"/>
    </row>
    <row r="12" spans="1:16" ht="30.2" customHeight="1" x14ac:dyDescent="0.25">
      <c r="A12" s="15"/>
      <c r="B12" s="22" t="s">
        <v>29</v>
      </c>
      <c r="C12" s="23"/>
      <c r="D12" s="22"/>
      <c r="E12" s="23"/>
      <c r="F12" s="22"/>
      <c r="G12" s="23"/>
      <c r="H12" s="29"/>
      <c r="I12" s="23"/>
      <c r="J12" s="22" t="s">
        <v>30</v>
      </c>
      <c r="K12" s="22"/>
      <c r="L12" s="29"/>
      <c r="M12" s="23"/>
      <c r="N12" s="34" t="s">
        <v>32</v>
      </c>
      <c r="P12" s="17"/>
    </row>
    <row r="13" spans="1:16" ht="30.2" customHeight="1" x14ac:dyDescent="0.25">
      <c r="A13" s="15" t="s">
        <v>24</v>
      </c>
      <c r="B13" s="22"/>
      <c r="C13" s="23"/>
      <c r="D13" s="22"/>
      <c r="E13" s="23"/>
      <c r="F13" s="22"/>
      <c r="G13" s="23"/>
      <c r="H13" s="29"/>
      <c r="I13" s="23"/>
      <c r="J13" s="22"/>
      <c r="K13" s="22"/>
      <c r="L13" s="29"/>
      <c r="M13" s="23"/>
      <c r="N13" s="34"/>
      <c r="P13" s="17"/>
    </row>
    <row r="14" spans="1:16" ht="30.2" customHeight="1" x14ac:dyDescent="0.25">
      <c r="A14" s="15" t="s">
        <v>13</v>
      </c>
      <c r="B14" s="22"/>
      <c r="C14" s="23"/>
      <c r="D14" s="22"/>
      <c r="E14" s="23"/>
      <c r="F14" s="22"/>
      <c r="G14" s="23"/>
      <c r="H14" s="30"/>
      <c r="I14" s="23"/>
      <c r="J14" s="30"/>
      <c r="K14" s="30"/>
      <c r="L14" s="30"/>
      <c r="M14" s="23"/>
      <c r="N14" s="34"/>
      <c r="P14" s="20"/>
    </row>
    <row r="15" spans="1:16" ht="12.2" customHeight="1" thickBot="1" x14ac:dyDescent="0.3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17"/>
    </row>
    <row r="16" spans="1:16" ht="12.2" customHeight="1" x14ac:dyDescent="0.25">
      <c r="A16" s="15"/>
      <c r="B16" s="22"/>
      <c r="C16" s="23"/>
      <c r="D16" s="22"/>
      <c r="E16" s="23"/>
      <c r="F16" s="22"/>
      <c r="G16" s="23"/>
      <c r="H16" s="29"/>
      <c r="I16" s="23"/>
      <c r="J16" s="22"/>
      <c r="K16" s="22"/>
      <c r="L16" s="29"/>
      <c r="M16" s="23"/>
      <c r="N16" s="34"/>
      <c r="P16" s="17"/>
    </row>
    <row r="17" spans="1:16" ht="12.2" customHeight="1" x14ac:dyDescent="0.25">
      <c r="A17" s="15"/>
      <c r="B17" s="22"/>
      <c r="C17" s="23"/>
      <c r="D17" s="22"/>
      <c r="E17" s="23"/>
      <c r="F17" s="22"/>
      <c r="G17" s="23"/>
      <c r="H17" s="29"/>
      <c r="I17" s="23"/>
      <c r="J17" s="22"/>
      <c r="K17" s="22"/>
      <c r="L17" s="29"/>
      <c r="M17" s="23"/>
      <c r="N17" s="34"/>
      <c r="P17" s="17"/>
    </row>
    <row r="18" spans="1:16" s="3" customFormat="1" ht="13.7" customHeight="1" x14ac:dyDescent="0.2">
      <c r="A18" s="1" t="s">
        <v>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6" s="3" customFormat="1" ht="12.2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6" s="25" customFormat="1" ht="11.25" customHeight="1" thickBo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4"/>
      <c r="N20" s="21"/>
      <c r="O20" s="21"/>
    </row>
    <row r="21" spans="1:16" s="25" customFormat="1" ht="12.2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6" ht="14.1" customHeight="1" x14ac:dyDescent="0.25">
      <c r="A22" s="12"/>
      <c r="B22" s="12"/>
      <c r="C22" s="12"/>
      <c r="D22" s="5"/>
      <c r="E22" s="12"/>
      <c r="F22" s="12"/>
      <c r="G22" s="12"/>
      <c r="H22" s="4"/>
      <c r="I22" s="12"/>
      <c r="J22" s="10"/>
      <c r="K22" s="13"/>
      <c r="L22" s="5"/>
      <c r="M22" s="12"/>
      <c r="N22" s="31"/>
      <c r="P22" s="4"/>
    </row>
    <row r="23" spans="1:16" ht="14.1" customHeight="1" x14ac:dyDescent="0.25">
      <c r="A23" s="12" t="s">
        <v>34</v>
      </c>
      <c r="B23" s="13"/>
      <c r="C23" s="13"/>
      <c r="D23" s="13" t="s">
        <v>35</v>
      </c>
      <c r="E23" s="13"/>
      <c r="F23" s="13"/>
      <c r="G23" s="13"/>
      <c r="H23" s="13" t="s">
        <v>36</v>
      </c>
      <c r="I23" s="13"/>
      <c r="J23" s="10"/>
      <c r="K23" s="13"/>
      <c r="L23" s="5"/>
      <c r="M23" s="12"/>
      <c r="N23" s="31"/>
      <c r="P23" s="4"/>
    </row>
    <row r="24" spans="1:16" ht="14.1" customHeight="1" x14ac:dyDescent="0.25">
      <c r="A24" s="14"/>
      <c r="B24" s="5"/>
      <c r="C24" s="26"/>
      <c r="D24" s="13"/>
      <c r="E24" s="26"/>
      <c r="F24" s="10"/>
      <c r="G24" s="26"/>
      <c r="H24" s="13"/>
      <c r="I24" s="26"/>
      <c r="J24" s="13"/>
      <c r="K24" s="13"/>
      <c r="L24" s="5"/>
      <c r="M24" s="26"/>
      <c r="N24" s="13"/>
      <c r="P24" s="13"/>
    </row>
    <row r="25" spans="1:16" ht="12.2" customHeight="1" thickBot="1" x14ac:dyDescent="0.3">
      <c r="A25" s="6"/>
      <c r="B25" s="7"/>
      <c r="C25" s="7"/>
      <c r="D25" s="7"/>
      <c r="E25" s="7"/>
      <c r="F25" s="7"/>
      <c r="G25" s="7"/>
      <c r="H25" s="7"/>
      <c r="I25" s="7"/>
      <c r="J25" s="8"/>
      <c r="K25" s="8"/>
      <c r="L25" s="7"/>
      <c r="M25" s="7"/>
      <c r="N25" s="7"/>
      <c r="O25" s="7"/>
    </row>
    <row r="26" spans="1:16" ht="12.2" customHeight="1" x14ac:dyDescent="0.25">
      <c r="A26" s="27"/>
      <c r="B26" s="11"/>
      <c r="C26" s="11"/>
      <c r="D26" s="11"/>
      <c r="E26" s="11"/>
      <c r="F26" s="11"/>
      <c r="G26" s="11"/>
      <c r="H26" s="11"/>
      <c r="I26" s="11"/>
      <c r="J26" s="28"/>
      <c r="K26" s="28"/>
      <c r="L26" s="11"/>
      <c r="M26" s="11"/>
      <c r="N26" s="11"/>
      <c r="O26" s="9"/>
      <c r="P26" s="11"/>
    </row>
    <row r="27" spans="1:16" ht="30.2" customHeight="1" x14ac:dyDescent="0.25">
      <c r="A27" s="16" t="s">
        <v>37</v>
      </c>
      <c r="B27" s="32"/>
      <c r="C27" s="23"/>
      <c r="D27" s="40">
        <v>2.2200000000000002</v>
      </c>
      <c r="E27" s="23"/>
      <c r="F27" s="22" t="s">
        <v>46</v>
      </c>
      <c r="G27" s="29"/>
      <c r="H27" s="29"/>
      <c r="I27" s="29"/>
      <c r="J27" s="29"/>
      <c r="K27" s="29"/>
      <c r="L27" s="29"/>
      <c r="M27" s="29"/>
      <c r="N27" s="33"/>
      <c r="P27" s="17"/>
    </row>
    <row r="28" spans="1:16" ht="30.2" customHeight="1" x14ac:dyDescent="0.25">
      <c r="A28" s="15" t="s">
        <v>38</v>
      </c>
      <c r="B28" s="22"/>
      <c r="C28" s="23"/>
      <c r="D28" s="39">
        <v>1</v>
      </c>
      <c r="E28" s="23"/>
      <c r="F28" s="22" t="s">
        <v>45</v>
      </c>
      <c r="G28" s="23"/>
      <c r="H28" s="29"/>
      <c r="I28" s="23"/>
      <c r="J28" s="22"/>
      <c r="K28" s="22"/>
      <c r="L28" s="29"/>
      <c r="M28" s="23"/>
      <c r="N28" s="34"/>
      <c r="P28" s="17"/>
    </row>
    <row r="29" spans="1:16" ht="30.2" customHeight="1" x14ac:dyDescent="0.25">
      <c r="A29" s="15" t="s">
        <v>50</v>
      </c>
      <c r="B29" s="22"/>
      <c r="C29" s="23"/>
      <c r="D29" s="39">
        <v>2.52</v>
      </c>
      <c r="E29" s="23"/>
      <c r="F29" s="22" t="s">
        <v>45</v>
      </c>
      <c r="G29" s="23"/>
      <c r="H29" s="29"/>
      <c r="I29" s="23"/>
      <c r="J29" s="22"/>
      <c r="K29" s="22"/>
      <c r="L29" s="29"/>
      <c r="M29" s="23"/>
      <c r="N29" s="34"/>
      <c r="P29" s="17"/>
    </row>
    <row r="30" spans="1:16" ht="30.2" customHeight="1" x14ac:dyDescent="0.25">
      <c r="A30" s="15" t="s">
        <v>39</v>
      </c>
      <c r="B30" s="22"/>
      <c r="C30" s="23"/>
      <c r="D30" s="39">
        <v>0.45</v>
      </c>
      <c r="E30" s="23"/>
      <c r="F30" s="22" t="s">
        <v>47</v>
      </c>
      <c r="G30" s="23"/>
      <c r="H30" s="29"/>
      <c r="I30" s="23"/>
      <c r="J30" s="22"/>
      <c r="K30" s="22"/>
      <c r="L30" s="29"/>
      <c r="M30" s="23"/>
      <c r="N30" s="34"/>
      <c r="P30" s="17"/>
    </row>
    <row r="31" spans="1:16" ht="30.2" customHeight="1" x14ac:dyDescent="0.25">
      <c r="A31" s="15" t="s">
        <v>40</v>
      </c>
      <c r="B31" s="22"/>
      <c r="C31" s="23"/>
      <c r="D31" s="39">
        <v>1.05</v>
      </c>
      <c r="E31" s="23"/>
      <c r="F31" s="22" t="s">
        <v>48</v>
      </c>
      <c r="G31" s="23"/>
      <c r="H31" s="30"/>
      <c r="I31" s="23"/>
      <c r="J31" s="30"/>
      <c r="K31" s="30"/>
      <c r="L31" s="30"/>
      <c r="M31" s="23"/>
      <c r="N31" s="34"/>
      <c r="P31" s="20"/>
    </row>
    <row r="32" spans="1:16" ht="30.2" customHeight="1" x14ac:dyDescent="0.25">
      <c r="A32" s="36" t="s">
        <v>41</v>
      </c>
      <c r="B32" s="36"/>
      <c r="C32" s="36"/>
      <c r="D32" s="39">
        <v>0.32</v>
      </c>
      <c r="E32" s="36"/>
      <c r="F32" s="22" t="s">
        <v>45</v>
      </c>
      <c r="G32" s="36"/>
      <c r="H32" s="36"/>
      <c r="I32" s="36"/>
      <c r="J32" s="36"/>
      <c r="K32" s="36"/>
      <c r="L32" s="36"/>
      <c r="M32" s="36"/>
      <c r="N32" s="36"/>
      <c r="O32" s="36"/>
      <c r="P32" s="17"/>
    </row>
    <row r="33" spans="1:15" ht="30.2" customHeight="1" x14ac:dyDescent="0.25">
      <c r="A33" s="37" t="s">
        <v>42</v>
      </c>
      <c r="D33" s="39">
        <v>0.05</v>
      </c>
      <c r="F33" s="22" t="s">
        <v>49</v>
      </c>
    </row>
    <row r="34" spans="1:15" ht="30.2" customHeight="1" x14ac:dyDescent="0.25">
      <c r="A34" s="37" t="s">
        <v>43</v>
      </c>
      <c r="D34" s="39">
        <v>0.44</v>
      </c>
      <c r="F34" s="22" t="s">
        <v>45</v>
      </c>
    </row>
    <row r="35" spans="1:15" ht="30.2" customHeight="1" x14ac:dyDescent="0.25">
      <c r="A35" s="37" t="s">
        <v>44</v>
      </c>
      <c r="D35" s="39">
        <v>0.26</v>
      </c>
      <c r="F35" s="22" t="s">
        <v>45</v>
      </c>
    </row>
    <row r="36" spans="1:15" ht="12.2" customHeight="1" thickBot="1" x14ac:dyDescent="0.3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 ht="30.2" customHeight="1" x14ac:dyDescent="0.25">
      <c r="A37" s="37"/>
    </row>
    <row r="38" spans="1:15" ht="30.2" customHeight="1" x14ac:dyDescent="0.25"/>
    <row r="39" spans="1:15" ht="12.2" customHeight="1" x14ac:dyDescent="0.25"/>
    <row r="40" spans="1:15" ht="12.2" customHeight="1" x14ac:dyDescent="0.25"/>
    <row r="41" spans="1:15" ht="12.2" customHeight="1" x14ac:dyDescent="0.25"/>
    <row r="42" spans="1:15" ht="12.2" customHeight="1" x14ac:dyDescent="0.25"/>
    <row r="43" spans="1:15" ht="12.2" customHeight="1" x14ac:dyDescent="0.25"/>
    <row r="44" spans="1:15" ht="12.2" customHeight="1" x14ac:dyDescent="0.25"/>
    <row r="45" spans="1:15" ht="12.2" customHeight="1" x14ac:dyDescent="0.25"/>
    <row r="46" spans="1:15" ht="12.2" customHeight="1" x14ac:dyDescent="0.25"/>
    <row r="47" spans="1:15" ht="12.2" customHeight="1" x14ac:dyDescent="0.25"/>
    <row r="56" spans="1:1" x14ac:dyDescent="0.25">
      <c r="A56" s="19" t="s">
        <v>10</v>
      </c>
    </row>
    <row r="57" spans="1:1" x14ac:dyDescent="0.25">
      <c r="A57" s="19" t="s">
        <v>11</v>
      </c>
    </row>
  </sheetData>
  <phoneticPr fontId="16" type="noConversion"/>
  <pageMargins left="0.78740157480314965" right="0.75" top="0.78740157480314965" bottom="1" header="0" footer="0"/>
  <pageSetup scale="80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10</vt:i4>
      </vt:variant>
    </vt:vector>
  </HeadingPairs>
  <TitlesOfParts>
    <vt:vector size="17" baseType="lpstr">
      <vt:lpstr>1.1-3</vt:lpstr>
      <vt:lpstr>1.4.1</vt:lpstr>
      <vt:lpstr>1.4.2</vt:lpstr>
      <vt:lpstr>1.4.3</vt:lpstr>
      <vt:lpstr>1.5 </vt:lpstr>
      <vt:lpstr>1.6</vt:lpstr>
      <vt:lpstr>S3</vt:lpstr>
      <vt:lpstr>'1.6'!A_impresión_IM</vt:lpstr>
      <vt:lpstr>'1.1-3'!Área_de_impresión</vt:lpstr>
      <vt:lpstr>'1.4.1'!Área_de_impresión</vt:lpstr>
      <vt:lpstr>'1.4.2'!Área_de_impresión</vt:lpstr>
      <vt:lpstr>'1.4.3'!Área_de_impresión</vt:lpstr>
      <vt:lpstr>'1.5 '!Área_de_impresión</vt:lpstr>
      <vt:lpstr>'1.6'!Área_de_impresión</vt:lpstr>
      <vt:lpstr>'1.1-3'!Print_Area</vt:lpstr>
      <vt:lpstr>'1.5 '!Print_Area</vt:lpstr>
      <vt:lpstr>'1.6'!Print_Area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SANTISO RODRIGUEZ</dc:creator>
  <cp:lastModifiedBy>Evelyn</cp:lastModifiedBy>
  <cp:lastPrinted>2024-09-25T14:17:09Z</cp:lastPrinted>
  <dcterms:created xsi:type="dcterms:W3CDTF">1998-07-28T12:56:35Z</dcterms:created>
  <dcterms:modified xsi:type="dcterms:W3CDTF">2024-09-25T14:21:40Z</dcterms:modified>
</cp:coreProperties>
</file>