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1757" documentId="13_ncr:40009_{2B225521-3DD5-49DC-BC35-4AB96AA4F6BD}" xr6:coauthVersionLast="47" xr6:coauthVersionMax="47" xr10:uidLastSave="{68A02E5F-976F-4026-A16D-18C60ABEBC55}"/>
  <bookViews>
    <workbookView xWindow="-110" yWindow="-110" windowWidth="38620" windowHeight="21220" xr2:uid="{00000000-000D-0000-FFFF-FFFF00000000}"/>
  </bookViews>
  <sheets>
    <sheet name="DubininAstakho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  <c r="Q4" i="1"/>
  <c r="R7" i="1"/>
  <c r="R6" i="1"/>
  <c r="R5" i="1"/>
  <c r="R4" i="1"/>
  <c r="R3" i="1"/>
  <c r="Q3" i="1"/>
</calcChain>
</file>

<file path=xl/sharedStrings.xml><?xml version="1.0" encoding="utf-8"?>
<sst xmlns="http://schemas.openxmlformats.org/spreadsheetml/2006/main" count="84" uniqueCount="51">
  <si>
    <t>refrigerant</t>
  </si>
  <si>
    <t>sorbent</t>
  </si>
  <si>
    <t>sorbent-subtype</t>
  </si>
  <si>
    <t>type</t>
  </si>
  <si>
    <t>prop-diameter-crystal</t>
  </si>
  <si>
    <t>prop-diameter-pellet</t>
  </si>
  <si>
    <t>prop-diameter-extrudate</t>
  </si>
  <si>
    <t>prop-length-extrudate</t>
  </si>
  <si>
    <t>props-porosity-pellet</t>
  </si>
  <si>
    <t>props-density-bulk</t>
  </si>
  <si>
    <t>props-density-pellet</t>
  </si>
  <si>
    <t>props-density-solid</t>
  </si>
  <si>
    <t>validity-pressure-min</t>
  </si>
  <si>
    <t>validity-pressure-max</t>
  </si>
  <si>
    <t>validity-temperature-min</t>
  </si>
  <si>
    <t>validity-temperature-max</t>
  </si>
  <si>
    <t>validity-loading-min</t>
  </si>
  <si>
    <t>validity-loading-max</t>
  </si>
  <si>
    <t>error-are</t>
  </si>
  <si>
    <t>error-rmse</t>
  </si>
  <si>
    <t>literature</t>
  </si>
  <si>
    <t>in mm</t>
  </si>
  <si>
    <t>in J/mol</t>
  </si>
  <si>
    <t>in kg/kg</t>
  </si>
  <si>
    <t>ads</t>
  </si>
  <si>
    <t>prop-diameter-pore</t>
  </si>
  <si>
    <t>prop-area-surface</t>
  </si>
  <si>
    <t>prop-volume-pore</t>
  </si>
  <si>
    <t>-</t>
  </si>
  <si>
    <t>in m2/g</t>
  </si>
  <si>
    <t>in cm3/g</t>
  </si>
  <si>
    <t>in -</t>
  </si>
  <si>
    <t>in kg/m3</t>
  </si>
  <si>
    <t>in Pa</t>
  </si>
  <si>
    <t>in K</t>
  </si>
  <si>
    <t>in %</t>
  </si>
  <si>
    <t>Water</t>
  </si>
  <si>
    <t>silica gel pellet</t>
  </si>
  <si>
    <t>Schawe, D. (2000): Theoretical and Experimental Investigations of an Adsorption Heat Pump with Heat Transfer between two Adsorbers. Dissertation. Universität Stuttgart, Stuttgart. Energietechnik.</t>
  </si>
  <si>
    <t>a</t>
  </si>
  <si>
    <t>b</t>
  </si>
  <si>
    <t>c</t>
  </si>
  <si>
    <t>d</t>
  </si>
  <si>
    <t>in m³/kg</t>
  </si>
  <si>
    <t>0.5-1.25</t>
  </si>
  <si>
    <t>1-3.5</t>
  </si>
  <si>
    <t>690-760</t>
  </si>
  <si>
    <t>Fuji</t>
  </si>
  <si>
    <t>WS</t>
  </si>
  <si>
    <t>AF-25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</si>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</sst>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0" xfId="0" applyFont="1" applyFill="1"/>
    <xf numFmtId="49" fontId="16" fillId="33" borderId="0" xfId="0" applyNumberFormat="1" applyFont="1" applyFill="1"/>
    <xf numFmtId="0" fontId="0" fillId="33" borderId="0" xfId="0" applyFill="1"/>
    <xf numFmtId="49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4" borderId="0" xfId="0" quotePrefix="1" applyFill="1"/>
    <xf numFmtId="11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0" fontId="0" fillId="33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B1" sqref="AB1:AB2"/>
    </sheetView>
  </sheetViews>
  <sheetFormatPr baseColWidth="10" defaultRowHeight="14.5" x14ac:dyDescent="0.35"/>
  <cols>
    <col min="1" max="1" width="13.1796875" bestFit="1" customWidth="1"/>
    <col min="2" max="2" width="21.7265625" bestFit="1" customWidth="1"/>
    <col min="3" max="3" width="24.1796875" bestFit="1" customWidth="1"/>
    <col min="4" max="4" width="4.36328125" bestFit="1" customWidth="1"/>
    <col min="5" max="5" width="18.54296875" bestFit="1" customWidth="1"/>
    <col min="6" max="6" width="17.08984375" bestFit="1" customWidth="1"/>
    <col min="7" max="7" width="17.90625" bestFit="1" customWidth="1"/>
    <col min="8" max="8" width="21.26953125" bestFit="1" customWidth="1"/>
    <col min="9" max="9" width="19" bestFit="1" customWidth="1"/>
    <col min="10" max="10" width="15.1796875" bestFit="1" customWidth="1"/>
    <col min="11" max="11" width="15.81640625" bestFit="1" customWidth="1"/>
    <col min="12" max="12" width="18.08984375" bestFit="1" customWidth="1"/>
    <col min="13" max="13" width="16.1796875" bestFit="1" customWidth="1"/>
    <col min="14" max="14" width="17.36328125" bestFit="1" customWidth="1"/>
    <col min="15" max="17" width="17.54296875" bestFit="1" customWidth="1"/>
    <col min="18" max="18" width="18.08984375" bestFit="1" customWidth="1"/>
    <col min="19" max="19" width="18.1796875" bestFit="1" customWidth="1"/>
    <col min="20" max="20" width="18.08984375" bestFit="1" customWidth="1"/>
    <col min="21" max="21" width="18.36328125" bestFit="1" customWidth="1"/>
    <col min="22" max="22" width="21.453125" bestFit="1" customWidth="1"/>
    <col min="23" max="23" width="21.7265625" bestFit="1" customWidth="1"/>
    <col min="24" max="24" width="17.08984375" bestFit="1" customWidth="1"/>
    <col min="25" max="25" width="17.36328125" bestFit="1" customWidth="1"/>
    <col min="26" max="26" width="8" bestFit="1" customWidth="1"/>
    <col min="27" max="27" width="9.453125" bestFit="1" customWidth="1"/>
    <col min="28" max="28" width="9.453125" customWidth="1"/>
    <col min="29" max="29" width="8.36328125" bestFit="1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25</v>
      </c>
      <c r="G1" s="2" t="s">
        <v>5</v>
      </c>
      <c r="H1" s="2" t="s">
        <v>6</v>
      </c>
      <c r="I1" s="2" t="s">
        <v>7</v>
      </c>
      <c r="J1" s="2" t="s">
        <v>26</v>
      </c>
      <c r="K1" s="2" t="s">
        <v>27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39</v>
      </c>
      <c r="Q1" s="2" t="s">
        <v>40</v>
      </c>
      <c r="R1" s="2" t="s">
        <v>41</v>
      </c>
      <c r="S1" s="2" t="s">
        <v>42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50</v>
      </c>
      <c r="AC1" s="1" t="s">
        <v>20</v>
      </c>
    </row>
    <row r="2" spans="1:29" x14ac:dyDescent="0.35">
      <c r="A2" s="3" t="s">
        <v>28</v>
      </c>
      <c r="B2" s="3" t="s">
        <v>28</v>
      </c>
      <c r="C2" s="3" t="s">
        <v>28</v>
      </c>
      <c r="D2" s="3" t="s">
        <v>28</v>
      </c>
      <c r="E2" s="4" t="s">
        <v>21</v>
      </c>
      <c r="F2" s="4" t="s">
        <v>21</v>
      </c>
      <c r="G2" s="4" t="s">
        <v>21</v>
      </c>
      <c r="H2" s="4" t="s">
        <v>21</v>
      </c>
      <c r="I2" s="4" t="s">
        <v>21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32</v>
      </c>
      <c r="O2" s="4" t="s">
        <v>32</v>
      </c>
      <c r="P2" s="9" t="s">
        <v>43</v>
      </c>
      <c r="Q2" s="9" t="s">
        <v>22</v>
      </c>
      <c r="R2" s="9" t="s">
        <v>22</v>
      </c>
      <c r="S2" s="9" t="s">
        <v>43</v>
      </c>
      <c r="T2" s="3" t="s">
        <v>33</v>
      </c>
      <c r="U2" s="3" t="s">
        <v>33</v>
      </c>
      <c r="V2" s="3" t="s">
        <v>34</v>
      </c>
      <c r="W2" s="3" t="s">
        <v>34</v>
      </c>
      <c r="X2" s="3" t="s">
        <v>23</v>
      </c>
      <c r="Y2" s="3" t="s">
        <v>23</v>
      </c>
      <c r="Z2" s="3" t="s">
        <v>35</v>
      </c>
      <c r="AA2" s="3" t="s">
        <v>23</v>
      </c>
      <c r="AB2" s="11" t="s">
        <v>28</v>
      </c>
      <c r="AC2" s="3" t="s">
        <v>28</v>
      </c>
    </row>
    <row r="3" spans="1:29" s="5" customFormat="1" x14ac:dyDescent="0.35">
      <c r="A3" s="5" t="s">
        <v>36</v>
      </c>
      <c r="B3" s="5" t="s">
        <v>37</v>
      </c>
      <c r="C3" s="5">
        <v>123</v>
      </c>
      <c r="D3" s="5" t="s">
        <v>24</v>
      </c>
      <c r="F3" s="6">
        <v>2.0999999999999998E-6</v>
      </c>
      <c r="G3" s="7" t="s">
        <v>44</v>
      </c>
      <c r="J3" s="5">
        <v>750</v>
      </c>
      <c r="K3" s="5">
        <v>0.4</v>
      </c>
      <c r="M3" s="5">
        <v>650</v>
      </c>
      <c r="N3" s="5">
        <v>1250</v>
      </c>
      <c r="O3" s="5">
        <v>2200</v>
      </c>
      <c r="P3" s="10">
        <v>5.0723130000000002E-4</v>
      </c>
      <c r="Q3" s="10">
        <f>130.5531/(0.001)*0.018015</f>
        <v>2351.9140964999997</v>
      </c>
      <c r="R3" s="10">
        <f>-84.92403/(0.001)*0.018015</f>
        <v>-1529.9064004499999</v>
      </c>
      <c r="S3" s="10">
        <v>4.128962E-6</v>
      </c>
      <c r="AC3" s="5" t="s">
        <v>38</v>
      </c>
    </row>
    <row r="4" spans="1:29" s="5" customFormat="1" x14ac:dyDescent="0.35">
      <c r="A4" s="5" t="s">
        <v>36</v>
      </c>
      <c r="B4" s="5" t="s">
        <v>37</v>
      </c>
      <c r="C4" s="5">
        <v>125</v>
      </c>
      <c r="D4" s="5" t="s">
        <v>24</v>
      </c>
      <c r="F4" s="6">
        <v>2.0999999999999998E-6</v>
      </c>
      <c r="G4" s="7" t="s">
        <v>45</v>
      </c>
      <c r="J4" s="5">
        <v>750</v>
      </c>
      <c r="K4" s="5">
        <v>0.4</v>
      </c>
      <c r="M4" s="5" t="s">
        <v>46</v>
      </c>
      <c r="N4" s="5">
        <v>1250</v>
      </c>
      <c r="O4" s="5">
        <v>2200</v>
      </c>
      <c r="P4" s="10">
        <v>4.5278049999999997E-4</v>
      </c>
      <c r="Q4" s="10">
        <f>122900.5*(0.018015)</f>
        <v>2214.0525075</v>
      </c>
      <c r="R4" s="10">
        <f>-88471.67*(0.018015)</f>
        <v>-1593.8171350499999</v>
      </c>
      <c r="S4" s="10">
        <v>6.034706E-7</v>
      </c>
      <c r="AC4" s="5" t="s">
        <v>38</v>
      </c>
    </row>
    <row r="5" spans="1:29" s="5" customFormat="1" x14ac:dyDescent="0.35">
      <c r="A5" s="5" t="s">
        <v>36</v>
      </c>
      <c r="B5" s="5" t="s">
        <v>37</v>
      </c>
      <c r="C5" s="5" t="s">
        <v>47</v>
      </c>
      <c r="D5" s="5" t="s">
        <v>24</v>
      </c>
      <c r="F5" s="6"/>
      <c r="G5" s="7"/>
      <c r="J5" s="5">
        <v>589</v>
      </c>
      <c r="K5" s="5">
        <v>0.31</v>
      </c>
      <c r="P5" s="10">
        <v>3.8575670000000003E-4</v>
      </c>
      <c r="Q5" s="10">
        <f>126249.7*(0.018015)</f>
        <v>2274.3883455</v>
      </c>
      <c r="R5" s="10">
        <f>-99193.97*(0.018015)</f>
        <v>-1786.97936955</v>
      </c>
      <c r="S5" s="10">
        <v>0</v>
      </c>
      <c r="AC5" s="5" t="s">
        <v>38</v>
      </c>
    </row>
    <row r="6" spans="1:29" s="5" customFormat="1" x14ac:dyDescent="0.35">
      <c r="A6" s="5" t="s">
        <v>36</v>
      </c>
      <c r="B6" s="5" t="s">
        <v>37</v>
      </c>
      <c r="C6" s="5" t="s">
        <v>48</v>
      </c>
      <c r="D6" s="5" t="s">
        <v>24</v>
      </c>
      <c r="F6" s="6">
        <v>2.5000000000000002E-6</v>
      </c>
      <c r="G6" s="7"/>
      <c r="J6" s="5">
        <v>650</v>
      </c>
      <c r="K6" s="5">
        <v>0.4</v>
      </c>
      <c r="M6" s="5">
        <v>700</v>
      </c>
      <c r="P6" s="10">
        <v>5.0464679999999993E-4</v>
      </c>
      <c r="Q6" s="10">
        <f>100214*(0.018015)</f>
        <v>1805.3552099999999</v>
      </c>
      <c r="R6" s="10">
        <f>-72642.29*(0.018015)</f>
        <v>-1308.6508543499999</v>
      </c>
      <c r="S6" s="10">
        <v>0</v>
      </c>
      <c r="AC6" s="5" t="s">
        <v>38</v>
      </c>
    </row>
    <row r="7" spans="1:29" s="5" customFormat="1" x14ac:dyDescent="0.35">
      <c r="A7" s="5" t="s">
        <v>36</v>
      </c>
      <c r="B7" s="5" t="s">
        <v>37</v>
      </c>
      <c r="C7" s="5" t="s">
        <v>49</v>
      </c>
      <c r="D7" s="5" t="s">
        <v>24</v>
      </c>
      <c r="F7" s="6">
        <v>2.5000000000000002E-6</v>
      </c>
      <c r="G7" s="7"/>
      <c r="J7" s="5">
        <v>750</v>
      </c>
      <c r="K7" s="5">
        <v>0.5</v>
      </c>
      <c r="M7" s="5">
        <v>600</v>
      </c>
      <c r="P7" s="10">
        <v>6.4527009999999991E-4</v>
      </c>
      <c r="Q7" s="10">
        <f>89799.11*(0.018015)</f>
        <v>1617.73096665</v>
      </c>
      <c r="R7" s="10">
        <f>-78455.57*(0.018015)</f>
        <v>-1413.3770935500002</v>
      </c>
      <c r="S7" s="10">
        <v>0</v>
      </c>
      <c r="AC7" s="5" t="s">
        <v>38</v>
      </c>
    </row>
    <row r="9" spans="1:29" x14ac:dyDescent="0.35">
      <c r="P9" s="8"/>
      <c r="Q9" s="8"/>
      <c r="R9" s="8"/>
      <c r="S9" s="8"/>
    </row>
    <row r="10" spans="1:29" x14ac:dyDescent="0.35">
      <c r="P10" s="8"/>
      <c r="Q10" s="8"/>
      <c r="R10" s="8"/>
      <c r="S10" s="8"/>
    </row>
    <row r="11" spans="1:29" x14ac:dyDescent="0.35">
      <c r="P11" s="8"/>
      <c r="Q11" s="8"/>
      <c r="R11" s="8"/>
      <c r="S11" s="8"/>
    </row>
    <row r="12" spans="1:29" x14ac:dyDescent="0.35">
      <c r="P12" s="8"/>
      <c r="Q12" s="8"/>
      <c r="R12" s="8"/>
      <c r="S12" s="8"/>
    </row>
    <row r="13" spans="1:29" x14ac:dyDescent="0.35">
      <c r="P13" s="8"/>
      <c r="Q13" s="8"/>
      <c r="R13" s="8"/>
      <c r="S13" s="8"/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DubininAstakhov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2020-03-08T11:54:55Z</dcterms:created>
  <dcterms:modified xsi:type="dcterms:W3CDTF">2021-07-11T07:40:03Z</dcterms:modified>
</cp:coreProperties>
</file>