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8700" documentId="114_{57517418-E3A8-4D24-9644-27D04334BB89}" xr6:coauthVersionLast="47" xr6:coauthVersionMax="47" xr10:uidLastSave="{B9062CB3-923D-4C85-910E-3133100AF344}"/>
  <bookViews>
    <workbookView xWindow="28680" yWindow="-120" windowWidth="29040" windowHeight="16440" firstSheet="2"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9" l="1"/>
  <c r="E16" i="1"/>
  <c r="G16" i="1" s="1"/>
  <c r="M157" i="2"/>
  <c r="G16" i="11"/>
  <c r="E16" i="11"/>
  <c r="D16" i="11"/>
  <c r="G15" i="11"/>
  <c r="F15" i="11"/>
  <c r="D15" i="11"/>
  <c r="G16" i="9"/>
  <c r="E16" i="9"/>
  <c r="D16" i="9"/>
  <c r="G15" i="9"/>
  <c r="F15" i="9"/>
  <c r="D15" i="9"/>
  <c r="E186" i="11"/>
  <c r="E106" i="11"/>
  <c r="E73" i="11"/>
  <c r="E254" i="11"/>
  <c r="E226" i="11"/>
  <c r="E210" i="11"/>
  <c r="G106" i="11"/>
  <c r="E311" i="1"/>
  <c r="E283" i="1"/>
  <c r="E265" i="1"/>
  <c r="E239" i="1"/>
  <c r="E117" i="1"/>
  <c r="E84" i="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G68" i="9" l="1"/>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G67" i="11" l="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5" i="1"/>
  <c r="D37" i="1"/>
  <c r="E17" i="1"/>
  <c r="G18" i="1"/>
  <c r="E146" i="11" l="1"/>
  <c r="G145" i="11"/>
  <c r="E149" i="11"/>
  <c r="G148" i="11"/>
  <c r="E152" i="11"/>
  <c r="E143" i="11"/>
  <c r="G143" i="11" s="1"/>
  <c r="G142" i="11"/>
  <c r="G30" i="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<sst xmlns="http://schemas.openxmlformats.org/spreadsheetml/2006/main" count="9696" uniqueCount="4894">
  <si>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</si>
  <si>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</si>
  <si>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</si>
  <si>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</si>
  <si>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</si>
  <si>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</si>
  <si>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</si>
  <si>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</si>
  <si>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</si>
  <si>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</si>
  <si>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</si>
  <si>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</si>
  <si>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</si>
  <si>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</si>
  <si>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</si>
  <si>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</si>
  <si>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</si>
  <si>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</si>
  <si>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</si>
  <si>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</si>
  <si>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</si>
  <si>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</si>
  <si>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</si>
  <si>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</si>
  <si>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</si>
  <si>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</si>
  <si>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</si>
  <si>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</si>
  <si>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</si>
  <si>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</si>
  <si>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</si>
  <si>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</si>
  <si>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</si>
  <si>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</si>
  <si>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</si>
  <si>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</si>
  <si>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</si>
  <si>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</si>
  <si>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</si>
  <si>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</si>
  <si>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</si>
  <si>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</si>
  <si>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</si>
  <si>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</si>
  <si>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</si>
  <si>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</si>
  <si>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</si>
  <si>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</si>
  <si>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</si>
  <si>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</si>
  <si>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</si>
  <si>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</si>
  <si>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</si>
  <si>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</si>
  <si>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</si>
  <si>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</si>
  <si>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</si>
  <si>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</si>
  <si>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</si>
  <si>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</si>
  <si>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</si>
  <si>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</si>
  <si>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</si>
  <si>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</si>
  <si>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</si>
  <si>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</si>
  <si>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</si>
  <si>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</si>
  <si>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</si>
  <si>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</si>
  <si>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</si>
  <si>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</si>
  <si>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</si>
  <si>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</si>
  <si>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</si>
  <si>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</si>
  <si>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</si>
  <si>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</si>
  <si>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</si>
  <si>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</si>
  <si>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</si>
  <si>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</si>
  <si>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</si>
  <si>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</si>
  <si>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</si>
  <si>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</si>
  <si>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</si>
  <si>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</si>
  <si>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</si>
  <si>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</si>
  <si>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</si>
  <si>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</si>
  <si>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</si>
  <si>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</si>
  <si>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</si>
  <si>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</si>
  <si>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</si>
  <si>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</si>
  <si>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</si>
  <si>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</si>
  <si>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</si>
  <si>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</si>
  <si>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</si>
  <si>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</si>
  <si>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</si>
  <si>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</si>
  <si>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</si>
  <si>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</si>
  <si>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</si>
  <si>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</si>
  <si>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</si>
  <si>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</si>
  <si>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</si>
  <si>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</si>
  <si>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</si>
  <si>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</si>
  <si>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</si>
  <si>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</si>
  <si>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</si>
  <si>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</si>
  <si>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</si>
  <si>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</si>
  <si>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</si>
  <si>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</si>
  <si>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</si>
  <si>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</si>
  <si>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</si>
  <si>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</si>
  <si>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</si>
  <si>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</si>
  <si>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</si>
  <si>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</si>
  <si>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</si>
  <si>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</si>
  <si>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</si>
  <si>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</si>
  <si>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</si>
  <si>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</si>
  <si>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</si>
  <si>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</si>
  <si>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</si>
  <si>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</si>
  <si>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</si>
  <si>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</si>
  <si>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</si>
  <si>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</si>
  <si>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</si>
  <si>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</si>
  <si>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</si>
  <si>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</si>
  <si>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</si>
  <si>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</si>
  <si>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</si>
  <si>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</si>
  <si>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</si>
  <si>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</si>
  <si>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</si>
  <si>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</si>
  <si>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</si>
  <si>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</si>
  <si>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</si>
  <si>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</si>
  <si>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</si>
  <si>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</si>
  <si>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</si>
  <si>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</si>
  <si>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</si>
  <si>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</si>
  <si>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</si>
  <si>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</si>
  <si>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</si>
  <si>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</si>
  <si>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</si>
  <si>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</si>
  <si>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</si>
  <si>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</si>
  <si>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</si>
  <si>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</si>
  <si>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</si>
  <si>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</si>
  <si>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</si>
  <si>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</si>
  <si>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</si>
  <si>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</si>
  <si>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</si>
  <si>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</si>
  <si>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</si>
  <si>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</si>
  <si>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</si>
  <si>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</si>
  <si>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</si>
  <si>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</si>
  <si>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</si>
  <si>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</si>
  <si>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</si>
  <si>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</si>
  <si>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</si>
  <si>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</si>
  <si>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</si>
  <si>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</si>
  <si>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</si>
  <si>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</si>
  <si>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</si>
  <si>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</si>
  <si>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</si>
  <si>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</si>
  <si>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</si>
  <si>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</si>
  <si>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</si>
  <si>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</si>
  <si>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</si>
  <si>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</si>
  <si>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</si>
  <si>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</si>
  <si>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</si>
  <si>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</si>
  <si>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</si>
  <si>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</si>
  <si>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</si>
  <si>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</si>
  <si>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</si>
  <si>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</si>
  <si>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</si>
  <si>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</si>
  <si>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</si>
  <si>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</si>
  <si>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</si>
  <si>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</si>
  <si>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</si>
  <si>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</si>
  <si>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</si>
  <si>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</si>
  <si>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</si>
  <si>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</si>
  <si>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</si>
  <si>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</si>
  <si>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</si>
  <si>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</si>
  <si>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</si>
  <si>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</si>
  <si>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</si>
  <si>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</si>
  <si>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</si>
  <si>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</si>
  <si>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</si>
  <si>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</si>
  <si>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</si>
  <si>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</si>
  <si>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</si>
  <si>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</si>
  <si>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</si>
  <si>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</si>
  <si>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</si>
  <si>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</si>
  <si>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</si>
  <si>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</si>
  <si>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</si>
  <si>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</si>
  <si>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</si>
  <si>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</si>
  <si>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</si>
  <si>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</si>
  <si>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</si>
  <si>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</si>
  <si>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</si>
  <si>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</si>
  <si>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</si>
  <si>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</si>
  <si>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</si>
  <si>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</si>
  <si>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</si>
  <si>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</si>
  <si>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</si>
  <si>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</si>
  <si>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</si>
  <si>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</si>
  <si>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</si>
  <si>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</si>
  <si>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</si>
  <si>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</si>
  <si>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</si>
  <si>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</si>
  <si>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</si>
  <si>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</si>
  <si>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</si>
  <si>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</si>
  <si>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</si>
  <si>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</si>
  <si>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</si>
  <si>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</si>
  <si>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</si>
  <si>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</si>
  <si>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</si>
  <si>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</si>
  <si>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</si>
  <si>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</si>
  <si>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</si>
  <si>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</si>
  <si>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</si>
  <si>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</si>
  <si>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</si>
  <si>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</si>
  <si>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</si>
  <si>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</si>
  <si>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</si>
  <si>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Öffentliche Verkehrsmittel</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</si>
  <si>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</si>
  <si>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</si>
  <si>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</si>
  <si>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</si>
  <si>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</si>
  <si>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</si>
  <si>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</si>
  <si>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</si>
  <si>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</si>
  <si>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</si>
  <si>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</si>
  <si>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</si>
  <si>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</si>
  <si>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</si>
  <si>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</si>
  <si>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</si>
  <si>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</si>
  <si>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</si>
  <si>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</si>
  <si>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</si>
  <si>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</si>
  <si>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</si>
  <si>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</si>
  <si>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</si>
  <si>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</si>
  <si>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</si>
  <si>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</si>
  <si>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</si>
  <si>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</si>
  <si>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</si>
  <si>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</si>
  <si>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</si>
  <si>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</si>
  <si>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</si>
  <si>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</si>
  <si>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</si>
  <si>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</si>
  <si>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</si>
  <si>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</si>
  <si>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</si>
  <si>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</si>
  <si>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</si>
  <si>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</si>
  <si>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</si>
  <si>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</si>
  <si>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</si>
  <si>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</si>
  <si>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</si>
  <si>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</si>
  <si>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</si>
  <si>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</si>
  <si>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</si>
  <si>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</si>
  <si>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</si>
  <si>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</si>
  <si>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</si>
  <si>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</si>
  <si>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</si>
  <si>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</si>
  <si>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</si>
  <si>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</si>
  <si>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</si>
  <si>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</si>
  <si>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</si>
  <si>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</si>
  <si>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</si>
  <si>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</si>
  <si>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</si>
  <si>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</si>
  <si>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</si>
  <si>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</si>
  <si>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</si>
  <si>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</si>
  <si>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</si>
  <si>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</si>
  <si>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</si>
  <si>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</si>
  <si>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</si>
  <si>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</si>
  <si>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</si>
  <si>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</si>
  <si>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ป้ายจอดรถโดยสาร</t>
  </si>
  <si>
    <t>ต่ำ</t>
  </si>
  <si>
    <t>ต่อตารางกิโลเมตร</t>
  </si>
  <si>
    <t>ข้อกำหนดในการวางผังเมือง</t>
  </si>
  <si>
    <t>ข้อกำหนดการเชื่อมต่อถนน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</si>
  <si>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</si>
  <si>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</si>
  <si>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</si>
  <si>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</si>
  <si>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</si>
  <si>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</si>
  <si>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</si>
  <si>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</si>
  <si>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</si>
  <si>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</si>
  <si>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</si>
  <si>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</si>
  <si>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</si>
  <si>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</si>
  <si>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</si>
  <si>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</si>
  <si>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</si>
  <si>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</si>
  <si>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</si>
  <si>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</si>
  <si>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</si>
  <si>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</si>
  <si>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</si>
  <si>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</si>
  <si>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</si>
  <si>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</si>
  <si>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</si>
  <si>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</si>
  <si>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</si>
  <si>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</si>
  <si>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</si>
  <si>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</si>
  <si>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</si>
  <si>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</si>
  <si>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</si>
  <si>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</si>
  <si>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</si>
  <si>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</si>
  <si>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</si>
  <si>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</si>
  <si>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</si>
  <si>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</si>
  <si>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</si>
  <si>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</si>
  <si>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</si>
  <si>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</si>
  <si>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</si>
  <si>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</si>
  <si>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</si>
  <si>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</si>
  <si>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</si>
  <si>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</si>
  <si>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</si>
  <si>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</si>
  <si>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</si>
  <si>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</si>
  <si>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</si>
  <si>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</si>
  <si>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</si>
  <si>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</si>
  <si>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</si>
  <si>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</si>
  <si>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</si>
  <si>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</si>
  <si>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</si>
  <si>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</si>
  <si>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</si>
  <si>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</si>
  <si>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</si>
  <si>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</si>
  <si>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</si>
  <si>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</si>
  <si>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</si>
  <si>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</si>
  <si>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</si>
  <si>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</si>
  <si>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</si>
  <si>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</si>
  <si>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</si>
  <si>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</si>
  <si>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</si>
  <si>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</si>
  <si>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</si>
  <si>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</si>
  <si>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</si>
  <si>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</si>
  <si>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 xml:space="preserve">Metas para o uso da bicicleta </t>
  </si>
  <si>
    <t>Acesso aos transportes públicos</t>
  </si>
  <si>
    <t>Acesso aos espaços públicos abertos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</si>
  <si>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</si>
  <si>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</si>
  <si>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</si>
  <si>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</si>
  <si>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</si>
  <si>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</si>
  <si>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</si>
  <si>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</si>
  <si>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</si>
  <si>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</si>
  <si>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</si>
  <si>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</si>
  <si>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</si>
  <si>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</si>
  <si>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</si>
  <si>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</si>
  <si>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</si>
  <si>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</si>
  <si>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</si>
  <si>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</si>
  <si>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</si>
  <si>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</si>
  <si>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</si>
  <si>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</si>
  <si>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</si>
  <si>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</si>
  <si>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</si>
  <si>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</si>
  <si>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</si>
  <si>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</si>
  <si>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</si>
  <si>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 xml:space="preserve">Các yêu cầu quy hoạch đô thị </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</si>
  <si>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</si>
  <si>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</si>
  <si>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</si>
  <si>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</si>
  <si>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</si>
  <si>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</si>
  <si>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</si>
  <si>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</si>
  <si>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</si>
  <si>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</si>
  <si>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</si>
  <si>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</si>
  <si>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</si>
  <si>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</si>
  <si>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</si>
  <si>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</si>
  <si>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</si>
  <si>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</si>
  <si>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</si>
  <si>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</si>
  <si>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</si>
  <si>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</si>
  <si>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</si>
  <si>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</si>
  <si>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</si>
  <si>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</si>
  <si>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</si>
  <si>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</si>
  <si>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</si>
  <si>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</si>
  <si>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</si>
  <si>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</si>
  <si>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</si>
  <si>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</si>
  <si>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</si>
  <si>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</si>
  <si>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</si>
  <si>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</si>
  <si>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</si>
  <si>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</si>
  <si>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</si>
  <si>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</si>
  <si>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</si>
  <si>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</si>
  <si>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</si>
  <si>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</si>
  <si>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</si>
  <si>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</si>
  <si>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</si>
  <si>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</si>
  <si>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</si>
  <si>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</si>
  <si>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</si>
  <si>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</si>
  <si>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</si>
  <si>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</si>
  <si>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</si>
  <si>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</si>
  <si>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</si>
  <si>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</si>
  <si>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</si>
  <si>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</si>
  <si>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</si>
  <si>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</si>
  <si>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</si>
  <si>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</si>
  <si>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</si>
  <si>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</si>
  <si>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</si>
  <si>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</si>
  <si>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</si>
  <si>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</si>
  <si>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</si>
  <si>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</si>
  <si>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</si>
  <si>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</si>
  <si>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</si>
  <si>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</si>
  <si>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</si>
  <si>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</si>
  <si>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</si>
  <si>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</si>
  <si>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</si>
  <si>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</si>
  <si>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</si>
  <si>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</si>
  <si>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</si>
  <si>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</si>
  <si>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</si>
  <si>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</si>
  <si>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</si>
  <si>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</si>
  <si>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</si>
  <si>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</si>
  <si>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</si>
  <si>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</si>
  <si>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</si>
  <si>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</si>
  <si>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</si>
  <si>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</si>
  <si>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</si>
  <si>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</si>
  <si>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</si>
  <si>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</si>
  <si>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</si>
  <si>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</si>
  <si>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</si>
  <si>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</si>
  <si>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</si>
  <si>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</si>
  <si>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</si>
  <si>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</si>
  <si>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</si>
  <si>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</si>
  <si>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</si>
  <si>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</si>
  <si>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</si>
  <si>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</si>
  <si>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</si>
  <si>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</si>
  <si>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</si>
  <si>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</si>
  <si>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</si>
  <si>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</si>
  <si>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</si>
  <si>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</si>
  <si>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</si>
  <si>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</si>
  <si>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</si>
  <si>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</si>
  <si>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</si>
  <si>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</si>
  <si>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</si>
  <si>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</si>
  <si>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</si>
  <si>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</si>
  <si>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</si>
  <si>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</si>
  <si>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</si>
  <si>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</si>
  <si>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</si>
  <si>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</si>
  <si>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</si>
  <si>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</si>
  <si>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</si>
  <si>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</si>
  <si>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</si>
  <si>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</si>
  <si>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</si>
  <si>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</si>
  <si>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</si>
  <si>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</si>
  <si>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</si>
  <si>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</si>
  <si>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</si>
  <si>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Poh-Chin Lai, Paulina Pui-Yun Wong, Winnie AY Wang</t>
  </si>
  <si>
    <t>Poh-Chin Lai, Paulina Pui-Yun Wong, Wenhui Cai</t>
  </si>
  <si>
    <t>Parkbeschränkungen, um die Nutzung von Autos zu verringern</t>
  </si>
  <si>
    <t>Partizipationsziele zum Rad fahren</t>
  </si>
  <si>
    <t>Begehbarkeit der Nachbarschaft Im Vergleich zu 25 Städten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</si>
  <si>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</si>
  <si>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</si>
  <si>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</si>
  <si>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</si>
  <si>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</si>
  <si>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</si>
  <si>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</si>
  <si>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</si>
  <si>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</si>
  <si>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</si>
  <si>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</si>
  <si>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</si>
  <si>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</si>
  <si>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</si>
  <si>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</si>
  <si>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</si>
  <si>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</si>
  <si>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</si>
  <si>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กรสุภา นิตย์วิมล</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</si>
  <si>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</si>
  <si>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</si>
  <si>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</si>
  <si>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</si>
  <si>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</si>
  <si>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</si>
  <si>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</si>
  <si>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</si>
  <si>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</si>
  <si>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</si>
  <si>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</si>
  <si>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</si>
  <si>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</si>
  <si>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</si>
  <si>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</si>
  <si>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</si>
  <si>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</si>
  <si>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</si>
  <si>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</si>
  <si>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</si>
  <si>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</si>
  <si>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</si>
  <si>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</si>
  <si>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</si>
  <si>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</si>
  <si>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</si>
  <si>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</si>
  <si>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</si>
  <si>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</si>
  <si>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</si>
  <si>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Haltestelle der öffent- lichen Verkehrs- mittel</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</si>
  <si>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</si>
  <si>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</si>
  <si>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</si>
  <si>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</si>
  <si>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</si>
  <si>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</si>
  <si>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</si>
  <si>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</si>
  <si>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</si>
  <si>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</si>
  <si>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</si>
  <si>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</si>
  <si>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</si>
  <si>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</si>
  <si>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</si>
  <si>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</si>
  <si>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</si>
  <si>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</si>
  <si>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</si>
  <si>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</si>
  <si>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</si>
  <si>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</si>
  <si>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</si>
  <si>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</si>
  <si>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</si>
  <si>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</si>
  <si>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</si>
  <si>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</si>
  <si>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</si>
  <si>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</si>
  <si>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</si>
  <si>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</si>
  <si>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</si>
  <si>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</si>
  <si>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</si>
  <si>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</si>
  <si>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</si>
  <si>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</si>
  <si>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</si>
  <si>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</si>
  <si>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</si>
  <si>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</si>
  <si>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</si>
  <si>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</si>
  <si>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</si>
  <si>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</si>
  <si>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</si>
  <si>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</si>
  <si>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</si>
  <si>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</si>
  <si>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</si>
  <si>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</si>
  <si>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</si>
  <si>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</si>
  <si>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</si>
  <si>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</si>
  <si>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</si>
  <si>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</si>
  <si>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</si>
  <si>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</si>
  <si>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</si>
  <si>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</si>
  <si>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</si>
  <si>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</si>
  <si>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</si>
  <si>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</si>
  <si>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</si>
  <si>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</si>
  <si>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</si>
  <si>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</si>
  <si>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</si>
  <si>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</si>
  <si>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</si>
  <si>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</si>
  <si>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</si>
  <si>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</si>
  <si>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</si>
  <si>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</si>
  <si>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</si>
  <si>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</si>
  <si>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</si>
  <si>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</si>
  <si>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</si>
  <si>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</si>
  <si>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</si>
  <si>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</si>
  <si>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</si>
  <si>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</si>
  <si>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</si>
  <si>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</si>
  <si>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</si>
  <si>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</si>
  <si>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</si>
  <si>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</si>
  <si>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</si>
  <si>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</si>
  <si>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</si>
  <si>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</si>
  <si>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</si>
  <si>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</si>
  <si>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</si>
  <si>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</si>
  <si>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</si>
  <si>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</si>
  <si>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</si>
  <si>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</si>
  <si>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</si>
  <si>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</si>
  <si>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</si>
  <si>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</si>
  <si>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</si>
  <si>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</si>
  <si>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</si>
  <si>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</si>
  <si>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</si>
  <si>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</si>
  <si>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</si>
  <si>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</si>
  <si>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</si>
  <si>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</si>
  <si>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</si>
  <si>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</si>
  <si>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</si>
  <si>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</si>
  <si>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</si>
  <si>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</si>
  <si>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</si>
  <si>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</si>
  <si>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</si>
  <si>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</si>
  <si>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</si>
  <si>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</si>
  <si>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</si>
  <si>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</si>
  <si>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</si>
  <si>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</si>
  <si>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</si>
  <si>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</si>
  <si>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</si>
  <si>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</si>
  <si>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</si>
  <si>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</si>
  <si>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</si>
  <si>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</si>
  <si>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</si>
  <si>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</si>
  <si>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</si>
  <si>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</si>
  <si>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</si>
  <si>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</si>
  <si>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</si>
  <si>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</si>
  <si>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</si>
  <si>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</si>
  <si>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</si>
  <si>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</si>
  <si>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</si>
  <si>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</si>
  <si>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</si>
  <si>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</si>
  <si>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</si>
  <si>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</si>
  <si>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</si>
  <si>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</si>
  <si>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</si>
  <si>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</si>
  <si>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</si>
  <si>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</si>
  <si>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</si>
  <si>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</si>
  <si>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</si>
  <si>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</si>
  <si>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</si>
  <si>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</si>
  <si>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</si>
  <si>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</si>
  <si>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</si>
  <si>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</si>
  <si>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</si>
  <si>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</si>
  <si>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</si>
  <si>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</si>
  <si>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</si>
  <si>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</si>
  <si>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</si>
  <si>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</si>
  <si>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</si>
  <si>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</si>
  <si>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</si>
  <si>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</si>
  <si>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</si>
  <si>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</si>
  <si>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</si>
  <si>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</si>
  <si>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</si>
  <si>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</si>
  <si>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</si>
  <si>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</si>
  <si>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</si>
  <si>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</si>
  <si>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</si>
  <si>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</si>
  <si>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</si>
  <si>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</si>
  <si>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</si>
  <si>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</si>
  <si>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</si>
  <si>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</si>
  <si>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</si>
  <si>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</si>
  <si>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</si>
  <si>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</si>
  <si>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</si>
  <si>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</si>
  <si>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</si>
  <si>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</si>
  <si>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</si>
  <si>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</si>
  <si>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</si>
  <si>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</si>
  <si>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</si>
  <si>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</si>
  <si>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</si>
  <si>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</si>
  <si>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</si>
  <si>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</si>
  <si>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</si>
  <si>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</si>
  <si>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</si>
  <si>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</si>
  <si>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</si>
  <si>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</si>
  <si>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</si>
  <si>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</si>
  <si>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</si>
  <si>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</si>
  <si>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</si>
  <si>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</si>
  <si>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</si>
  <si>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</si>
  <si>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</si>
  <si>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</si>
  <si>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</si>
  <si>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</si>
  <si>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</si>
  <si>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</si>
  <si>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</si>
  <si>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</si>
  <si>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</si>
  <si>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</si>
  <si>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</si>
  <si>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</si>
  <si>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</si>
  <si>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</si>
  <si>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</si>
  <si>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</si>
  <si>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</si>
  <si>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</si>
  <si>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</si>
  <si>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</si>
  <si>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</si>
  <si>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</si>
  <si>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</si>
  <si>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</si>
  <si>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</si>
  <si>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</si>
  <si>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</si>
  <si>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</si>
  <si>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</si>
  <si>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</si>
  <si>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</si>
  <si>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</si>
  <si>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</si>
  <si>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</si>
  <si>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</si>
  <si>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</si>
  <si>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</si>
  <si>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</si>
  <si>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</si>
  <si>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</si>
  <si>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</si>
  <si>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</si>
  <si>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</si>
  <si>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</si>
  <si>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</si>
  <si>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</si>
  <si>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</si>
  <si>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</si>
  <si>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</si>
  <si>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</si>
  <si>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</si>
  <si>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</si>
  <si>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</si>
  <si>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</si>
  <si>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</si>
  <si>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</si>
  <si>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</si>
  <si>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</si>
  <si>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</si>
  <si>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</si>
  <si>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</si>
  <si>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</si>
  <si>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</si>
  <si>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</si>
  <si>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</si>
  <si>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</si>
  <si>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</si>
  <si>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</si>
  <si>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</si>
  <si>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</si>
  <si>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</si>
  <si>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</si>
  <si>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</si>
  <si>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</si>
  <si>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</si>
  <si>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</si>
  <si>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</si>
  <si>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</si>
  <si>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</si>
  <si>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</si>
  <si>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</si>
  <si>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</si>
  <si>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</si>
  <si>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</si>
  <si>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</si>
  <si>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</si>
  <si>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</si>
  <si>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</si>
  <si>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</si>
  <si>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</si>
  <si>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</si>
  <si>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</si>
  <si>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</si>
  <si>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</si>
  <si>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</si>
  <si>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</si>
  <si>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</si>
  <si>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</si>
  <si>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</si>
  <si>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</si>
  <si>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</si>
  <si>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</si>
  <si>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</si>
  <si>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</si>
  <si>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</si>
  <si>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</si>
  <si>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</si>
  <si>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</si>
  <si>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</si>
  <si>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</si>
  <si>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</si>
  <si>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</si>
  <si>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</si>
  <si>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</si>
  <si>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</si>
  <si>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</si>
  <si>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</si>
  <si>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</si>
  <si>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</si>
  <si>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</si>
  <si>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</si>
  <si>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</si>
  <si>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</si>
  <si>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</si>
  <si>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</si>
  <si>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</si>
  <si>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</si>
  <si>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</si>
  <si>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</si>
  <si>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</si>
  <si>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</si>
  <si>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</si>
  <si>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</si>
  <si>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</si>
  <si>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</si>
  <si>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</si>
  <si>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</si>
  <si>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</si>
  <si>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</si>
  <si>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</si>
  <si>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</si>
  <si>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</si>
  <si>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</si>
  <si>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</si>
  <si>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</si>
  <si>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</si>
  <si>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</si>
  <si>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</si>
  <si>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</si>
  <si>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</si>
  <si>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</si>
  <si>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</si>
  <si>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</si>
  <si>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</si>
  <si>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</si>
  <si>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</si>
  <si>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</si>
  <si>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</si>
  <si>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</si>
  <si>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</si>
  <si>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</si>
  <si>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Translation status</t>
  </si>
  <si>
    <t>Indicadores de políticas para ciudades saludables y sostenibles</t>
  </si>
  <si>
    <t>Indicadores políticos y espaciales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</si>
  <si>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</si>
  <si>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</si>
  <si>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</si>
  <si>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</si>
  <si>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</si>
  <si>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</si>
  <si>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</si>
  <si>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</si>
  <si>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</si>
  <si>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</si>
  <si>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</si>
  <si>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</si>
  <si>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</si>
  <si>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</si>
  <si>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</si>
  <si>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</si>
  <si>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</si>
  <si>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</si>
  <si>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</si>
  <si>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</si>
  <si>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</si>
  <si>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</si>
  <si>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</si>
  <si>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</si>
  <si>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</si>
  <si>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</si>
  <si>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</si>
  <si>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</si>
  <si>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La política urbana y de transporte apunta explícitamente a una planificación urbana integrada</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</si>
  <si>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</si>
  <si>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</si>
  <si>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</si>
  <si>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</si>
  <si>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</si>
  <si>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Políticas de uso de la tierra para reducir la exposición a la contaminación del aire</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</si>
  <si>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</si>
  <si>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</si>
  <si>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</si>
  <si>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</si>
  <si>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</si>
  <si>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</si>
  <si>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</si>
  <si>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</si>
  <si>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</si>
  <si>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</si>
  <si>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</si>
  <si>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</si>
  <si>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</si>
  <si>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</si>
  <si>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</si>
  <si>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</si>
  <si>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</si>
  <si>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</si>
  <si>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</si>
  <si>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</si>
  <si>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</si>
  <si>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</si>
  <si>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</si>
  <si>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</si>
  <si>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</si>
  <si>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</si>
  <si>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</si>
  <si>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</si>
  <si>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</si>
  <si>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</si>
  <si>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</si>
  <si>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</si>
  <si>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</si>
  <si>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</si>
  <si>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</si>
  <si>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</si>
  <si>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</si>
  <si>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</si>
  <si>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</si>
  <si>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</si>
  <si>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</si>
  <si>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</si>
  <si>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</si>
  <si>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</si>
  <si>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</si>
  <si>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</si>
  <si>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</si>
  <si>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</si>
  <si>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</si>
  <si>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</si>
  <si>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</si>
  <si>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</si>
  <si>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</si>
  <si>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</si>
  <si>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</si>
  <si>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</si>
  <si>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</si>
  <si>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</si>
  <si>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</si>
  <si>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</si>
  <si>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</si>
  <si>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</si>
  <si>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</si>
  <si>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</si>
  <si>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</si>
  <si>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</si>
  <si>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</si>
  <si>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</si>
  <si>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</si>
  <si>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</si>
  <si>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</si>
  <si>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</si>
  <si>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</si>
  <si>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</si>
  <si>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</si>
  <si>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</si>
  <si>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</si>
  <si>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</si>
  <si>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</si>
  <si>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</si>
  <si>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</si>
  <si>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</si>
  <si>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</si>
  <si>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</si>
  <si>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</si>
  <si>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Informe del Desafío 1000 Ciudades</t>
  </si>
  <si>
    <t>Los datos de la lista de verificación de políticas no se pudieron cargar y se omitieron. Consulte https://healthysustainablecities.github.io/software/#Policy-checklist</t>
  </si>
  <si>
    <t>SÓLO BORRADOR</t>
  </si>
  <si>
    <t>Edite el archivo de configuración de la región para proporcionar contexto de fondo para su región de estudio. Resuma brevemente la ubicación, la historia y la topografía, según corresponda.</t>
  </si>
  <si>
    <t>Los peligros ambientales que pueden afectar el área urbana durante la próxima década incluyen: {policy_checklist_hazards}.</t>
  </si>
  <si>
    <t>Detalle cualquier otra consideración relacionada con las inequidades en salud urbana y la geografía en esta ciudad, o consideraciones de datos que podrían influir en la interpretación de los hallazgos.</t>
  </si>
  <si>
    <t>Extremadamente frio</t>
  </si>
  <si>
    <t>tifones</t>
  </si>
  <si>
    <t>ciclones</t>
  </si>
  <si>
    <t>Temblores</t>
  </si>
  <si>
    <t>La región de estudio utilizada para calcular los indicadores espaciales para la población de {city_name} presentada en este informe se resalta en el mapa a continuación mediante sombreado de líneas paralelas.</t>
  </si>
  <si>
    <t>% de población con acceso dentro de 500 m a:</t>
  </si>
  <si>
    <t>Densidad de intersecciones de barrio (por km²)</t>
  </si>
  <si>
    <t>Mediana y rango intercuartil de 25 ciudades a nivel internacional (Recuadro 1)</t>
  </si>
  <si>
    <t>Este informe describe el desempeño de {city_name} en una selección de indicadores espaciales y políticos de ciudades saludables y sostenibles. Como parte del Desafío 1000 Ciudades, examinamos la distribución espacial del diseño urbano y las características del transporte y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</si>
  <si>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describe el desempeño de {city_name} en una selección de indicadores de ciudades saludables y sostenibles. Como parte del Desafío 1000 Ciudades, examinamos la presencia y calidad de políticas de planificación urbana que promueven la salud y la sostenibilidad. Los hallazgos podrían informar los cambios necesarios en las políticas locales de la ciudad.</t>
  </si>
  <si>
    <t>Este informe describe el desempeño de {city_name} en una selección de indicadores espaciales y políticos de ciudades saludables y sostenibles. Como parte del Desafío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</si>
  <si>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Porcentaje de población con acceso a servicios dentro de un radio de 500 metros (m)</t>
  </si>
  <si>
    <t>Accesibilidad para peatones y acceso al destino</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</si>
  <si>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evidencia y principios para ciudades saludables y sostenibles.</t>
  </si>
  <si>
    <t>Puntuación de calidad de las políticas</t>
  </si>
  <si>
    <t>Calificación de la calidad de las políticas mensurables alineadas con la evidencia sobre ciudades saludables</t>
  </si>
  <si>
    <t>Desigualdades en la caminabilidad</t>
  </si>
  <si>
    <t>Cuadro 1: Estudio de The Lancet Global Health Series de 25 ciudades a nivel internacional</t>
  </si>
  <si>
    <t>El Desafío 1000 Ciudades amplía los métodos para evaluar la salud y la sostenibilidad de las ciudades descritos en la Serie de Salud Global de Lancet 2022 sobre diseño urbano, transporte y salud. Se calcularon, analizaron e informaron indicadores políticos y espaciales en varios idiomas para 25 ciudades diversas en 19 países y 6 continentes. Estas ciudades proporcionan una referencia útil para realizar comparaciones, pero no son una muestra representativa de todas las ciudades a nivel internacional. Para obtener más detalles, consulte la Serie de Salud Global de The Lancet 2022 sobre diseño urbano, transporte y salud (https://www.thelancet.com/series/urban-design-2022).</t>
  </si>
  <si>
    <t>Umbrales de diseño urbano para promover la caminata.</t>
  </si>
  <si>
    <t>La Serie de Salud Global de Lancet de 2022 encontró que para lograr al menos un 80% de probabilidad de realizar cualquier caminata para transportarse, un vecindario urbano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beneficios decrecientes para la actividad física. Este es un tema importante para futuras investigaciones.</t>
  </si>
  <si>
    <t>Probabilidad de realizar alguna caminata para transporte.</t>
  </si>
  <si>
    <t>umbral objetivo</t>
  </si>
  <si>
    <t>Umbral basado en evidencia</t>
  </si>
  <si>
    <t>Clave: Sí ✔ No ✘ Mixto ✔/✘ No aplica -</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</si>
  <si>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</si>
  <si>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</si>
  <si>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</si>
  <si>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</si>
  <si>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Políticas de caminabilidad y acceso al destino</t>
  </si>
  <si>
    <t>Límites al desarrollo de viviendas totalmente nuevas</t>
  </si>
  <si>
    <t>Mezcla de tipos/tamaños de viviendas</t>
  </si>
  <si>
    <t>Mezcla de destinos locales para la vida diaria.</t>
  </si>
  <si>
    <t>Cercana distancia a destinos de la vida diaria</t>
  </si>
  <si>
    <t>Relación entre empleo y vivienda</t>
  </si>
  <si>
    <t>Ambientes alimentarios saludables</t>
  </si>
  <si>
    <t>Políticas de transporte para limitar la contaminación del aire</t>
  </si>
  <si>
    <t>Requisitos de cobertura de árboles y ecologización urbana</t>
  </si>
  <si>
    <t>Ante el cambio climático, los entornos construidos deben diseñarse para reducir los impactos en la salud de fenómenos meteorológicos extremos cada vez más frecuentes y severos, como olas de calor, inundaciones, incendios forestales/incendios forestales y tormentas extremas.</t>
  </si>
  <si>
    <t>Las políticas de uso del suelo y transporte desempeñan un papel clave a la hora de limitar la contaminación del aire, con múltiples beneficios para la salud y la sostenibilidad. Las soluciones basadas en la naturaleza, incluida la ecologización urbana y la protección de la biodiversidad urbana, tienen beneficios para la salud mental al aumentar el contacto con la naturaleza. Los espacios verdes y la cubierta vegetal pueden enfriar las ciudades y ayudar a desarrollar resiliencia al calor extremo.</t>
  </si>
  <si>
    <t>Informe de ejemplo únicamente.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</si>
  <si>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Este trabajo está bajo una licencia Creative Commons CC BY-NC Atribución-No Comercial 4.0 Internacional.</t>
  </si>
  <si>
    <t>Agregue nombres de autores editando los ajustes de informes de configuración de la región usando un editor de texto</t>
  </si>
  <si>
    <t>城市边界（{source}）</t>
  </si>
  <si>
    <t>contexto de {city_name}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</si>
  <si>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</si>
  <si>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</si>
  <si>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del transporte público con una frecuencia promedio de 20 minutos o más entre semana.</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</si>
  <si>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</si>
  <si>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</si>
  <si>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</si>
  <si>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El {percent} de la población de {city_name} vive en vecindarios que alcanzan el umbral de densidad de intersecciones de calles para tener un 80 % de probabilidad de caminar en busca de transporte ({n} intersecciones {per_unit})</t>
  </si>
  <si>
    <t>Límite administrativo ({source})</t>
  </si>
  <si>
    <t>Límite urbano ({source})</t>
  </si>
  <si>
    <t>Límite de la región de estudio ({source})</t>
  </si>
  <si>
    <t>Informe 1000 Cities Challenge</t>
  </si>
  <si>
    <t>Indicadors de polítiques per a ciutats saludables i sostenibles</t>
  </si>
  <si>
    <t>Indicadors polítics i espacials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</si>
  <si>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</si>
  <si>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</si>
  <si>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</si>
  <si>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NOMÉS ESBORRADOR</t>
  </si>
  <si>
    <t>context {city_name}</t>
  </si>
  <si>
    <t>Nivells de govern</t>
  </si>
  <si>
    <t>Demografia i equitat sanitària</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</si>
  <si>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</si>
  <si>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</si>
  <si>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</si>
  <si>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</si>
  <si>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</si>
  <si>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</si>
  <si>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</si>
  <si>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</si>
  <si>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</si>
  <si>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</si>
  <si>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</si>
  <si>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Incendis forestals/incendis forestals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</si>
  <si>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</si>
  <si>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</si>
  <si>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</si>
  <si>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</si>
  <si>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</si>
  <si>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</si>
  <si>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</si>
  <si>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</si>
  <si>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</si>
  <si>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</si>
  <si>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</si>
  <si>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</si>
  <si>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</si>
  <si>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El {percent} de la població de {city_name} viu en barris que compleixen el llindar de densitat de població amb un 80% de probabilitat de caminar per transportar-se ({n} persones {per_unit})</t>
  </si>
  <si>
    <t>El {percent} de la població de {city_name} viu en barris que compleixen el llindar de densitat d'intersecció de carrers amb un 80% de probabilitat de caminar per transportar-se ({n} interseccions {per_unit})</t>
  </si>
  <si>
    <t>El {percent} de la població de {city_name} viu en barris amb una puntuació de caminabilitat inferior a la mitjana de 25 ciutats a nivell internacional (quadre 1)</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</si>
  <si>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</si>
  <si>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</si>
  <si>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</si>
  <si>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</si>
  <si>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</si>
  <si>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Aquest informe descriu com funciona {city_name} en una selecció d'indicadors espacials i de polítiques de ciutats saludables i sostenibles. Com a part del repte 1000 Cities, vam examinar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</si>
  <si>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 rendiment de {city_name} en una selecció d'indicadors de ciutats saludables i sostenibles. Com a part del repte 1000 Cities, vam examinar la presència i la qualitat de les polítiques de planificació urbana que promouen la salut i la sostenibilitat. Les troballes podrien informar els canvis necessaris a les polítiques locals de la ciutat.</t>
  </si>
  <si>
    <t>Aquest informe descriu com funciona {city_name} en una selecció d'indicadors espacials i de polítiques de ciutats saludables i sostenibles. Com a part del repte 1000 Cities, vam examinar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</si>
  <si>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Percentatge de població amb accés a serveis a menys de 500 metres (m)</t>
  </si>
  <si>
    <t>Accesibilitat a peu i destí</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</si>
  <si>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</si>
  <si>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Puntuació de presència de la política</t>
  </si>
  <si>
    <t>Presència de polítiques urbanes i de transport de suport a la salut i la sostenibilitat</t>
  </si>
  <si>
    <t>Puntuació de qualitat de la política</t>
  </si>
  <si>
    <t>Valoració de la qualitat de les polítiques per a polítiques mesurables alineades amb l'evidència sobre ciutats saludables</t>
  </si>
  <si>
    <t>Desigualtats de caminabilitat</t>
  </si>
  <si>
    <t>Quadre 1: L'estudi Lancet Global Health Series de 25 ciutats a nivell internacional</t>
  </si>
  <si>
    <t>El repte 1000 ciutats amplia els mètodes per avaluar la salut i la sostenibilitat de les ciutats descrits a la sèrie Lancet Global Health 2022 sobre disseny urbà, transport i salut. Els indicadors polítics i espacials es van calcular, analitzar i informar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</si>
  <si>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la marxa</t>
  </si>
  <si>
    <t>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t>
  </si>
  <si>
    <t>Probabilitat de realitzar qualsevol caminada per al transport</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</si>
  <si>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</si>
  <si>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</si>
  <si>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</si>
  <si>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</si>
  <si>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</si>
  <si>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</si>
  <si>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</si>
  <si>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</si>
  <si>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</si>
  <si>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</si>
  <si>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</si>
  <si>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</si>
  <si>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</si>
  <si>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</si>
  <si>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Límits a la urbanització d'habitatges no construïts</t>
  </si>
  <si>
    <t>Barreja de tipus/mida d'habitatge</t>
  </si>
  <si>
    <t>Barreja de destinacions locals per a la vida diària</t>
  </si>
  <si>
    <t>A prop de les destinacions de la vida diària</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</si>
  <si>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</si>
  <si>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</si>
  <si>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</si>
  <si>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</si>
  <si>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</si>
  <si>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</si>
  <si>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</si>
  <si>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</si>
  <si>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</si>
  <si>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</si>
  <si>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</si>
  <si>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</si>
  <si>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</si>
  <si>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</si>
  <si>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</si>
  <si>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</si>
  <si>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</si>
  <si>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</si>
  <si>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</si>
  <si>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</si>
  <si>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</si>
  <si>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</si>
  <si>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</si>
  <si>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</si>
  <si>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Revisió de la política realitzada per</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</si>
  <si>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</si>
  <si>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</si>
  <si>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</si>
  <si>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</si>
  <si>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</si>
  <si>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</si>
  <si>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</si>
  <si>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</si>
  <si>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</si>
  <si>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</si>
  <si>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</si>
  <si>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</si>
  <si>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</si>
  <si>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</si>
  <si>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</si>
  <si>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</si>
  <si>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</si>
  <si>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</si>
  <si>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</si>
  <si>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</si>
  <si>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</si>
  <si>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</si>
  <si>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</si>
  <si>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</si>
  <si>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</si>
  <si>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</si>
  <si>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</si>
  <si>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</si>
  <si>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</si>
  <si>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</si>
  <si>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</si>
  <si>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</si>
  <si>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</si>
  <si>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</si>
  <si>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</si>
  <si>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</si>
  <si>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</si>
  <si>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</si>
  <si>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</si>
  <si>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</si>
  <si>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</si>
  <si>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</si>
  <si>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</si>
  <si>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</si>
  <si>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</si>
  <si>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</si>
  <si>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</si>
  <si>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</si>
  <si>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</si>
  <si>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</si>
  <si>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</si>
  <si>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</si>
  <si>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</si>
  <si>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</si>
  <si>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</si>
  <si>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</si>
  <si>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</si>
  <si>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</si>
  <si>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</si>
  <si>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</si>
  <si>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</si>
  <si>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</si>
  <si>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</si>
  <si>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</si>
  <si>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</si>
  <si>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</si>
  <si>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</si>
  <si>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</si>
  <si>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</si>
  <si>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</si>
  <si>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</si>
  <si>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</si>
  <si>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</si>
  <si>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</si>
  <si>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</si>
  <si>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</si>
  <si>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</si>
  <si>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</si>
  <si>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</si>
  <si>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</si>
  <si>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</si>
  <si>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</si>
  <si>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</si>
  <si>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</si>
  <si>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</si>
  <si>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</si>
  <si>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</si>
  <si>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</si>
  <si>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</si>
  <si>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</si>
  <si>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</si>
  <si>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</si>
  <si>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</si>
  <si>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</si>
  <si>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</si>
  <si>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</si>
  <si>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</si>
  <si>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</si>
  <si>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</si>
  <si>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</si>
  <si>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</si>
  <si>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</si>
  <si>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</si>
  <si>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</si>
  <si>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</si>
  <si>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</si>
  <si>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</si>
  <si>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</si>
  <si>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</si>
  <si>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</si>
  <si>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</si>
  <si>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</si>
  <si>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</si>
  <si>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</si>
  <si>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</si>
  <si>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</si>
  <si>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</si>
  <si>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</si>
  <si>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</si>
  <si>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</si>
  <si>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</si>
  <si>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</si>
  <si>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</si>
  <si>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</si>
  <si>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</si>
  <si>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</si>
  <si>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</si>
  <si>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</si>
  <si>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</si>
  <si>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</si>
  <si>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</si>
  <si>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</si>
  <si>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</si>
  <si>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</si>
  <si>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</si>
  <si>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</si>
  <si>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</si>
  <si>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</si>
  <si>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</si>
  <si>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</si>
  <si>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</si>
  <si>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</si>
  <si>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</si>
  <si>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</si>
  <si>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</si>
  <si>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</si>
  <si>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</si>
  <si>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</si>
  <si>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</si>
  <si>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</si>
  <si>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</si>
  <si>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</si>
  <si>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</si>
  <si>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</si>
  <si>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</si>
  <si>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</si>
  <si>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</si>
  <si>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</si>
  <si>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</si>
  <si>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</si>
  <si>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</si>
  <si>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</si>
  <si>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</si>
  <si>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</si>
  <si>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</si>
  <si>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</si>
  <si>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</si>
  <si>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</si>
  <si>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</si>
  <si>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</si>
  <si>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</si>
  <si>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</si>
  <si>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</si>
  <si>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</si>
  <si>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</si>
  <si>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</si>
  <si>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</si>
  <si>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</si>
  <si>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</si>
  <si>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</si>
  <si>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</si>
  <si>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</si>
  <si>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</si>
  <si>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</si>
  <si>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</si>
  <si>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</si>
  <si>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</si>
  <si>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</si>
  <si>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</si>
  <si>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</si>
  <si>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</si>
  <si>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</si>
  <si>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</si>
  <si>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</si>
  <si>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</si>
  <si>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</si>
  <si>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</si>
  <si>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</si>
  <si>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</si>
  <si>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</si>
  <si>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</si>
  <si>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</si>
  <si>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</si>
  <si>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</si>
  <si>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</si>
  <si>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</si>
  <si>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</si>
  <si>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</si>
  <si>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</si>
  <si>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</si>
  <si>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</si>
  <si>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</si>
  <si>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</si>
  <si>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</si>
  <si>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</si>
  <si>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</si>
  <si>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</si>
  <si>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</si>
  <si>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</si>
  <si>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</si>
  <si>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</si>
  <si>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</si>
  <si>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</si>
  <si>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</si>
  <si>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</si>
  <si>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</si>
  <si>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</si>
  <si>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</si>
  <si>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</si>
  <si>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</si>
  <si>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</si>
  <si>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</si>
  <si>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</si>
  <si>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</si>
  <si>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</si>
  <si>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</si>
  <si>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</si>
  <si>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</si>
  <si>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</si>
  <si>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</si>
  <si>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</si>
  <si>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</si>
  <si>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</si>
  <si>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</si>
  <si>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</si>
  <si>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</si>
  <si>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</si>
  <si>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</si>
  <si>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</si>
  <si>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</si>
  <si>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</si>
  <si>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</si>
  <si>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</si>
  <si>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</si>
  <si>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</si>
  <si>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</si>
  <si>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</si>
  <si>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</si>
  <si>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</si>
  <si>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</si>
  <si>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</si>
  <si>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</si>
  <si>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</si>
  <si>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</si>
  <si>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</si>
  <si>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</si>
  <si>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</si>
  <si>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</si>
  <si>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</si>
  <si>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</si>
  <si>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</si>
  <si>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</si>
  <si>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</si>
  <si>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</si>
  <si>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</si>
  <si>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</si>
  <si>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</si>
  <si>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</si>
  <si>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</si>
  <si>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</si>
  <si>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</si>
  <si>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</si>
  <si>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</si>
  <si>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</si>
  <si>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</si>
  <si>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</si>
  <si>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</si>
  <si>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</si>
  <si>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</si>
  <si>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</si>
  <si>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</si>
  <si>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</si>
  <si>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</si>
  <si>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</si>
  <si>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</si>
  <si>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</si>
  <si>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</si>
  <si>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</si>
  <si>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</si>
  <si>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</si>
  <si>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</si>
  <si>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</si>
  <si>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</si>
  <si>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</si>
  <si>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</si>
  <si>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</si>
  <si>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</si>
  <si>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</si>
  <si>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</si>
  <si>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</si>
  <si>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</si>
  <si>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</si>
  <si>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</si>
  <si>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</si>
  <si>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</si>
  <si>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</si>
  <si>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</si>
  <si>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</si>
  <si>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</si>
  <si>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</si>
  <si>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</si>
  <si>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</si>
  <si>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</si>
  <si>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</si>
  <si>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</si>
  <si>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</si>
  <si>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</si>
  <si>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</si>
  <si>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</si>
  <si>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</si>
  <si>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</si>
  <si>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</si>
  <si>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</si>
  <si>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Extrem kalt</t>
  </si>
  <si>
    <t>Taifune</t>
  </si>
  <si>
    <t>Hurrikane</t>
  </si>
  <si>
    <t>Zyklone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</si>
  <si>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</si>
  <si>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</si>
  <si>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</si>
  <si>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</si>
  <si>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</si>
  <si>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</si>
  <si>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</si>
  <si>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</si>
  <si>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NEIN</t>
  </si>
  <si>
    <t>% der Bevölkerung mit Zugang im Umkreis von 500 m zu:</t>
  </si>
  <si>
    <t>Bevölkerungsdichte in der Nachbarschaft (pro km²)</t>
  </si>
  <si>
    <t>Nachbarschaftskreuzungsdichte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</si>
  <si>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</si>
  <si>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</si>
  <si>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</si>
  <si>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</si>
  <si>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</si>
  <si>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</si>
  <si>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Gehbarkeit und Zielzugang</t>
  </si>
  <si>
    <t>Öffentliche Maßnahmen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</si>
  <si>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Richtlinienpräsenz</t>
  </si>
  <si>
    <t>Vorhandensein einer Stadt- und Verkehrspolitik, die Gesundheit und Nachhaltigkeit unterstützt</t>
  </si>
  <si>
    <t>Qualitätsbewertung der Richtlinie</t>
  </si>
  <si>
    <t>Bewertung der politischen Qualität für messbare politische Maßnahmen im Einklang mit Erkenntnissen zu gesunden Städten</t>
  </si>
  <si>
    <t>Begehbarkeitsungleichheiten</t>
  </si>
  <si>
    <t>Kasten 1: Die Lancet Global Health Series-Studie mit 25 Städten weltweit</t>
  </si>
  <si>
    <t>Die 1000 Cities Challenge erweitert die Methoden zur Bewertung der Gesundheit und Nachhaltigkeit von Städten, die in der Lancet Global Health Series 2022 zu Stadtdesign, Verkehr und Gesundheit beschrieben werden. Für 25 verschiedene Städte in 19 Ländern und auf 6 Kontinenten wurden politische und räumliche Indikatoren berechnet, analysiert und in mehreren Sprachen gemeldet.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</si>
  <si>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Städtebauliche Schwellen zur Förderung des Gehens</t>
  </si>
  <si>
    <t>Die Lancet Global Health Series 2022 ergab, dass ein durchschnittliches Stadtviertel eine Bevölkerungsdichte von mindestens 5700 Einwohnern pro km² und eine Straßenanbindung von mindestens 100 Kreuzungen pro km² benötigen würde, um eine Wahrscheinlichkeit von mindestens 80 % zu erreichen, zu Fuß zu gehen, um sich fortzubewegen und je nach Kontext.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</si>
  <si>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sich fortzubewegen</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</si>
  <si>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</si>
  <si>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</si>
  <si>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</si>
  <si>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</si>
  <si>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</si>
  <si>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</si>
  <si>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aktive und öffentliche Verkehrsmittel sollten Vorrang haben.</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</si>
  <si>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</si>
  <si>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</si>
  <si>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</si>
  <si>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</si>
  <si>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</si>
  <si>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</si>
  <si>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</si>
  <si>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</si>
  <si>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</si>
  <si>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</si>
  <si>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</si>
  <si>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</si>
  <si>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</si>
  <si>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Kriminalprävention durch Umweltdesign</t>
  </si>
  <si>
    <t>Klimaresiliente Städtepolitik</t>
  </si>
  <si>
    <t>Stadtluftqualität und naturbasierte Lösungen</t>
  </si>
  <si>
    <t>Städtische Luftqualität und naturbasierte Lösungsstrategien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</si>
  <si>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</si>
  <si>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</si>
  <si>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</si>
  <si>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</si>
  <si>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</si>
  <si>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</si>
  <si>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 und Katastrophenrisikominderungsstrategien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</si>
  <si>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</si>
  <si>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</si>
  <si>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</si>
  <si>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</si>
  <si>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</si>
  <si>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</si>
  <si>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</si>
  <si>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</si>
  <si>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</si>
  <si>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</si>
  <si>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</si>
  <si>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</si>
  <si>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</si>
  <si>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</si>
  <si>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</si>
  <si>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</si>
  <si>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</si>
  <si>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</si>
  <si>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</si>
  <si>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</si>
  <si>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</si>
  <si>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</si>
  <si>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</si>
  <si>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</si>
  <si>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</si>
  <si>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Hatsarin muhalli da ka iya yin tasiri a cikin birni cikin shekaru goma masu zuwa sun haɗa da: {policy_checklist_hazards}.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</si>
  <si>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</si>
  <si>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</si>
  <si>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</si>
  <si>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</si>
  <si>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</si>
  <si>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</si>
  <si>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</si>
  <si>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</si>
  <si>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</si>
  <si>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</si>
  <si>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</si>
  <si>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</si>
  <si>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</si>
  <si>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</si>
  <si>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</si>
  <si>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</si>
  <si>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</si>
  <si>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</si>
  <si>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</si>
  <si>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</si>
  <si>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</si>
  <si>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</si>
  <si>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</si>
  <si>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</si>
  <si>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</si>
  <si>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</si>
  <si>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</si>
  <si>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</si>
  <si>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</si>
  <si>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</si>
  <si>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</si>
  <si>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</si>
  <si>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</si>
  <si>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</si>
  <si>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</si>
  <si>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</si>
  <si>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</si>
  <si>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</si>
  <si>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</si>
  <si>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</si>
  <si>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</si>
  <si>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</si>
  <si>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</si>
  <si>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</si>
  <si>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</si>
  <si>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</si>
  <si>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</si>
  <si>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</si>
  <si>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</si>
  <si>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</si>
  <si>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</si>
  <si>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</si>
  <si>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</si>
  <si>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</si>
  <si>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</si>
  <si>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</si>
  <si>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</si>
  <si>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</si>
  <si>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</si>
  <si>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</si>
  <si>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</si>
  <si>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</si>
  <si>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</si>
  <si>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</si>
  <si>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</si>
  <si>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</si>
  <si>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</si>
  <si>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</si>
  <si>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</si>
  <si>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</si>
  <si>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</si>
  <si>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</si>
  <si>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</si>
  <si>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</si>
  <si>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</si>
  <si>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</si>
  <si>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</si>
  <si>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</si>
  <si>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</si>
  <si>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</si>
  <si>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</si>
  <si>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</si>
  <si>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</si>
  <si>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</si>
  <si>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</si>
  <si>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</si>
  <si>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</si>
  <si>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</si>
  <si>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</si>
  <si>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</si>
  <si>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</si>
  <si>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</si>
  <si>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</si>
  <si>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</si>
  <si>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</si>
  <si>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</si>
  <si>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</si>
  <si>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</si>
  <si>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</si>
  <si>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</si>
  <si>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</si>
  <si>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</si>
  <si>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</si>
  <si>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</si>
  <si>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</si>
  <si>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</si>
  <si>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</si>
  <si>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</si>
  <si>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</si>
  <si>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</si>
  <si>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</si>
  <si>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</si>
  <si>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</si>
  <si>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</si>
  <si>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</si>
  <si>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</si>
  <si>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</si>
  <si>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</si>
  <si>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</si>
  <si>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</si>
  <si>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</si>
  <si>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</si>
  <si>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</si>
  <si>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</si>
  <si>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</si>
  <si>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</si>
  <si>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</si>
  <si>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</si>
  <si>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</si>
  <si>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</si>
  <si>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</si>
  <si>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</si>
  <si>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</si>
  <si>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</si>
  <si>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</si>
  <si>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</si>
  <si>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</si>
  <si>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</si>
  <si>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</si>
  <si>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</si>
  <si>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</si>
  <si>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</si>
  <si>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</si>
  <si>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</si>
  <si>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</si>
  <si>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</si>
  <si>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</si>
  <si>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</si>
  <si>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</si>
  <si>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</si>
  <si>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</si>
  <si>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</si>
  <si>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</si>
  <si>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</si>
  <si>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</si>
  <si>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</si>
  <si>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</si>
  <si>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</si>
  <si>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</si>
  <si>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</si>
  <si>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</si>
  <si>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</si>
  <si>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</si>
  <si>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</si>
  <si>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</si>
  <si>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</si>
  <si>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</si>
  <si>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</si>
  <si>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</si>
  <si>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</si>
  <si>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</si>
  <si>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</si>
  <si>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</si>
  <si>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</si>
  <si>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</si>
  <si>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</si>
  <si>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</si>
  <si>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</si>
  <si>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</si>
  <si>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</si>
  <si>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</si>
  <si>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</si>
  <si>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</si>
  <si>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</si>
  <si>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</si>
  <si>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</si>
  <si>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</si>
  <si>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</si>
  <si>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</si>
  <si>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</si>
  <si>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</si>
  <si>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</si>
  <si>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</si>
  <si>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</si>
  <si>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</si>
  <si>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</si>
  <si>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</si>
  <si>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</si>
  <si>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</si>
  <si>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</si>
  <si>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</si>
  <si>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</si>
  <si>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</si>
  <si>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</si>
  <si>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</si>
  <si>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</si>
  <si>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</si>
  <si>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</si>
  <si>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</si>
  <si>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</si>
  <si>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</si>
  <si>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</si>
  <si>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</si>
  <si>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</si>
  <si>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</si>
  <si>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</si>
  <si>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</si>
  <si>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</si>
  <si>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</si>
  <si>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</si>
  <si>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</si>
  <si>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</si>
  <si>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</si>
  <si>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</si>
  <si>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</si>
  <si>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</si>
  <si>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</si>
  <si>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</si>
  <si>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</si>
  <si>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</si>
  <si>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</si>
  <si>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</si>
  <si>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</si>
  <si>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</si>
  <si>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</si>
  <si>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</si>
  <si>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</si>
  <si>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</si>
  <si>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</si>
  <si>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</si>
  <si>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</si>
  <si>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</si>
  <si>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</si>
  <si>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</si>
  <si>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</si>
  <si>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</si>
  <si>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</si>
  <si>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</si>
  <si>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</si>
  <si>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</si>
  <si>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</si>
  <si>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</si>
  <si>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</si>
  <si>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</si>
  <si>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</si>
  <si>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</si>
  <si>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</si>
  <si>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</si>
  <si>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</si>
  <si>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</si>
  <si>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</si>
  <si>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</si>
  <si>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</si>
  <si>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</si>
  <si>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</si>
  <si>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</si>
  <si>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</si>
  <si>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</si>
  <si>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</si>
  <si>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</si>
  <si>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</si>
  <si>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</si>
  <si>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</si>
  <si>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</si>
  <si>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</si>
  <si>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</si>
  <si>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</si>
  <si>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</si>
  <si>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</si>
  <si>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</si>
  <si>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</si>
  <si>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</si>
  <si>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</si>
  <si>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</si>
  <si>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</si>
  <si>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</si>
  <si>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</si>
  <si>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</si>
  <si>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</si>
  <si>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</si>
  <si>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</si>
  <si>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</si>
  <si>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</si>
  <si>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</si>
  <si>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</si>
  <si>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</si>
  <si>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</si>
  <si>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</si>
  <si>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</si>
  <si>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</si>
  <si>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</si>
  <si>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</si>
  <si>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</si>
  <si>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</si>
  <si>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</si>
  <si>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</si>
  <si>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</si>
  <si>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</si>
  <si>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</si>
  <si>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</si>
  <si>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</si>
  <si>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</si>
  <si>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</si>
  <si>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</si>
  <si>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</si>
  <si>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</si>
  <si>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</si>
  <si>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</si>
  <si>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</si>
  <si>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</si>
  <si>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</si>
  <si>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</si>
  <si>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</si>
  <si>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</si>
  <si>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</si>
  <si>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</si>
  <si>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</si>
  <si>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</si>
  <si>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</si>
  <si>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</si>
  <si>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</si>
  <si>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</si>
  <si>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</si>
  <si>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</si>
  <si>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</si>
  <si>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</si>
  <si>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</si>
  <si>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</si>
  <si>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</si>
  <si>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</si>
  <si>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</si>
  <si>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</si>
  <si>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</si>
  <si>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</si>
  <si>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</si>
  <si>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</si>
  <si>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</si>
  <si>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</si>
  <si>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</si>
  <si>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</si>
  <si>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</si>
  <si>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</si>
  <si>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</si>
  <si>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</si>
  <si>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</si>
  <si>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</si>
  <si>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</si>
  <si>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</si>
  <si>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</si>
  <si>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</si>
  <si>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</si>
  <si>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</si>
  <si>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</si>
  <si>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</si>
  <si>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</si>
  <si>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</si>
  <si>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</si>
  <si>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</si>
  <si>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</si>
  <si>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</si>
  <si>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</si>
  <si>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</si>
  <si>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</si>
  <si>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</si>
  <si>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</si>
  <si>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</si>
  <si>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</si>
  <si>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</si>
  <si>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</si>
  <si>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</si>
  <si>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</si>
  <si>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</si>
  <si>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</si>
  <si>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</si>
  <si>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</si>
  <si>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นครหลวง</t>
  </si>
  <si>
    <t>ระดับชาติ</t>
  </si>
  <si>
    <t>พายุรุนแรง</t>
  </si>
  <si>
    <t>น้ำท่วม</t>
  </si>
  <si>
    <t>ไฟป่า/ไฟป่า</t>
  </si>
  <si>
    <t>คลื่นความร้อน</t>
  </si>
  <si>
    <t>หนาวมาก</t>
  </si>
  <si>
    <t>พายุเฮอริเคน</t>
  </si>
  <si>
    <t>พายุไซโคลน</t>
  </si>
  <si>
    <t>แผ่นดินไหว</t>
  </si>
  <si>
    <t>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</si>
  <si>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</si>
  <si>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</si>
  <si>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</si>
  <si>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 ของประชากรที่เข้าถึงได้ภายในระยะ 500 ม. เพื่อ:</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</si>
  <si>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</si>
  <si>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</si>
  <si>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</si>
  <si>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</si>
  <si>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ความไม่เท่าเทียมกันของความสามารถในการเดิน</t>
  </si>
  <si>
    <t>เกณฑ์การออกแบบชุมชนเมืองเพื่อส่งเสริมการเดิน</t>
  </si>
  <si>
    <t>5,700 คนต่อตารางกิโลเมตร</t>
  </si>
  <si>
    <t>เกณฑ์เป้าหมาย</t>
  </si>
  <si>
    <t>นโยบายการวางผังเมืองแบบบูรณาการเพื่อสุขภาพและความยั่งยืน</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</si>
  <si>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</si>
  <si>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</si>
  <si>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</si>
  <si>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</si>
  <si>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ข้อกำหนดด้านความปลอดภัยการจราจร</t>
  </si>
  <si>
    <t>ข้อจำกัดในการพัฒนาที่อยู่อาศัยสีเขียว</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</si>
  <si>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</si>
  <si>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</si>
  <si>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</si>
  <si>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</si>
  <si>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</si>
  <si>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</si>
  <si>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</si>
  <si>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การคุ้มครองและส่งเสริมความหลากหลายทางชีวภาพในเมือง</t>
  </si>
  <si>
    <t>การลดความเสี่ยงจากภัยพิบัติด้านสภาพภูมิอากาศ</t>
  </si>
  <si>
    <t>นโยบายการขนส่งสาธารณะ</t>
  </si>
  <si>
    <t>นโยบายพื้นที่เปิดโล่งสาธารณะ</t>
  </si>
  <si>
    <t>ดูรายละเอียดข้อมูลและวิธีการทั้งหมดได้ที่</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</si>
  <si>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</si>
  <si>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</si>
  <si>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</si>
  <si>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</si>
  <si>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</si>
  <si>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</si>
  <si>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Báo cáo Thử thách 1000 thành phố</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</si>
  <si>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</si>
  <si>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</si>
  <si>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</si>
  <si>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Những phát hiện sơ bộ không nhằm mục đích công bố rộng rãi cho đến khi kết quả và diễn giải được xác nhận và phê duyệt.</t>
  </si>
  <si>
    <t>Không thể tải dữ liệu danh sách kiểm tra chính sách và đã bị bỏ qua. Xem https://healthysustainablecities.github.io/software/#Policy-checklist</t>
  </si>
  <si>
    <t>CHỈ DỰ THẢO</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</si>
  <si>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</si>
  <si>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</si>
  <si>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</si>
  <si>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</si>
  <si>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</si>
  <si>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</si>
  <si>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cấp chính sách chính phủ sau đây đã được phân tích cho {city_name}: {policy_checklist_levels}.</t>
  </si>
  <si>
    <t>Các mối nguy hiểm về môi trường có thể ảnh hưởng đến khu vực đô thị trong thập kỷ tới bao gồm: {policy_checklist_hazards}.</t>
  </si>
  <si>
    <t>Trình bày chi tiết mọi cân nhắc khác liên quan đến sự bất bình đẳng về y tế đô thị và địa lý ở thành phố này hoặc những cân nhắc về dữ liệu có thể ảnh hưởng đến việc giải thích các phát hiện.</t>
  </si>
  <si>
    <t>Địa phương</t>
  </si>
  <si>
    <t>Thủ đô</t>
  </si>
  <si>
    <t>Khu vực</t>
  </si>
  <si>
    <t>Tình trạng</t>
  </si>
  <si>
    <t>Quốc gia</t>
  </si>
  <si>
    <t>Bão lớn</t>
  </si>
  <si>
    <t>Lũ lụt</t>
  </si>
  <si>
    <t>Cháy rừng/cháy rừng</t>
  </si>
  <si>
    <t>Sóng nhiệt</t>
  </si>
  <si>
    <t>Cực lạnh</t>
  </si>
  <si>
    <t>Bão</t>
  </si>
  <si>
    <t>cơn lốc</t>
  </si>
  <si>
    <t>Động đất</t>
  </si>
  <si>
    <t>Khu vực nghiên cứu dùng để tính toán các chỉ số không gian cho dân số của {city_name} được trình bày trong báo cáo này đã được đánh dấu trong bản đồ bên dưới bằng cách sử dụng tính năng tô bóng đường song song.</t>
  </si>
  <si>
    <t>Vùng nghiên cứu</t>
  </si>
  <si>
    <t>Bản đồ huyền thoại</t>
  </si>
  <si>
    <t>Địa giới hành chính ({source})</t>
  </si>
  <si>
    <t>Ranh giới đô thị ({source})</t>
  </si>
  <si>
    <t>Ranh giới khu vực nghiên cứu ({source})</t>
  </si>
  <si>
    <t>nơi giao nhau giữa địa giới hành chính và ranh giới đô thị</t>
  </si>
  <si>
    <t>KHÔNG</t>
  </si>
  <si>
    <t>Đúng</t>
  </si>
  <si>
    <t>{percent} dân số ở {city_name} sống cách phương tiện giao thông công cộng 500m</t>
  </si>
  <si>
    <t>{percent} dân số ở {city_name} sống cách phương tiện giao thông công cộng 500m với tần suất trung bình các ngày trong tuần là 20 phút hoặc cao hơn</t>
  </si>
  <si>
    <t>{percent} dân số tại {city_name} sống trong phạm vi 500m không gian mở công cộng có diện tích ít nhất 1,5 ha</t>
  </si>
  <si>
    <t>{percent} dân số ở {city_name} sống trong các khu vực lân cận đáp ứng ngưỡng mật độ dân số với xác suất 80% tham gia đi bộ để di chuyển ({n} người {per_unit})</t>
  </si>
  <si>
    <t>{percent} dân số ở {city_name} sống trong các khu vực lân cận đáp ứng ngưỡng mật độ giao lộ đường phố với xác suất 80% tham gia đi bộ để di chuyển ({n} giao lộ {per_unit})</t>
  </si>
  <si>
    <t>{percent} dân số ở {city_name} sống ở các khu vực có khả năng đi bộ dưới mức trung bình của 25 thành phố trên toàn thế giới (Hộp 1)</t>
  </si>
  <si>
    <t>% dân số có thể tiếp cận trong phạm vi 500m tới:</t>
  </si>
  <si>
    <t>Mật độ dân số khu vực lân cận (trên km2)</t>
  </si>
  <si>
    <t>Mật độ giao lộ khu vực lân cận (trên km2)</t>
  </si>
  <si>
    <t>Phạm vi trung bình và liên tứ phân vị của 25 thành phố trên toàn thế giới (Hộp 1)</t>
  </si>
  <si>
    <t>Bản đồ phân bổ không gian được nêu trong báo cáo này hiển thị kết quả cho các khu vực có dân số ước tính theo {config[population][name]}.</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</si>
  <si>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thiết kế và giao thông đô thị cũng như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</si>
  <si>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trình bày cách thức hoạt động của {city_name} dựa trên một số chỉ số chọn lọc về các thành phố lành mạnh và bền vững. Là một phần của Thử thách 1000 thành phố, chúng tôi đã kiểm tra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</si>
  <si>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</si>
  <si>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Tỷ lệ dân số được tiếp cận các tiện ích trong phạm vi 500 mét (m)</t>
  </si>
  <si>
    <t>Khả năng đi bộ và truy cập điểm đến</t>
  </si>
  <si>
    <t>Các chính sách công rất cần thiết để hỗ trợ việc thiết kế và tạo ra các thành phố và khu dân cư lành mạnh và bền vững. Danh sách kiểm tra chính sách thách thức của 1000 thành phố được sử dụng để đánh giá sự hiện diện và chất lượng của các chính sách phù hợp với bằng chứng và nguyên tắc cho các thành phố lành mạnh và bền vững.</t>
  </si>
  <si>
    <t>Điểm hiện diện chính sách</t>
  </si>
  <si>
    <t>Sự hiện diện của các chính sách đô thị và giao thông hỗ trợ sức khỏe và tính bền vững</t>
  </si>
  <si>
    <t>Điểm chất lượng chính sách</t>
  </si>
  <si>
    <t>Xếp hạng chất lượng chính sách cho các chính sách có thể đo lường được phù hợp với bằng chứng về các thành phố lành mạnh</t>
  </si>
  <si>
    <t>Bất bình đẳng về khả năng đi bộ</t>
  </si>
  <si>
    <t>Hộp 1: Nghiên cứu về Chuỗi Y tế Toàn cầu của Lancet tại 25 thành phố trên thế giới</t>
  </si>
  <si>
    <t>Thử thách 1000 thành phố mở rộng các phương pháp đánh giá sức khỏe và tính bền vững của các thành phố được nêu trong 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hữu ích để so sánh, nhưng không phải là mẫu đại diện cho tất cả các thành phố trên toàn thế giới. Để biết thêm chi tiết, vui lòng xem Chuỗi bài viết về Sức khỏe Toàn cầu The Lancet năm 2022 về thiết kế Đô thị, giao thông và sức khỏe (https://www.thelancet.com/series/urban-design-2022).</t>
  </si>
  <si>
    <t>Ngưỡng thiết kế đô thị để thúc đẩy việc đi bộ</t>
  </si>
  <si>
    <t>Chuỗi Y tế Toàn cầu Lancet năm 2022 nhận thấy rằng để đạt được ít nhất 80% xác suất tham gia đi bộ làm phương tiện giao thông, một khu đô thị trung bình sẽ cần mật độ dân số ít nhất 5700 người (km2) và khả năng kết nối đường phố ít nhất 100 giao lộ trên mỗi km2, khoảng và tùy vào ngữ cảnh. Bằng chứng sơ bộ cho thấy mật độ giao lộ trên 250 người/km2 và các khu dân cư cực kỳ đông đúc (&gt; 15.000 người/km2) có thể làm giảm lợi ích của hoạt động thể chất. Đây là một chủ đề quan trọng cho nghiên cứu trong tương lai.</t>
  </si>
  <si>
    <t>Xác suất tham gia vào bất kỳ hoạt động đi bộ nào để vận chuyển</t>
  </si>
  <si>
    <t>ngưỡng mục tiêu</t>
  </si>
  <si>
    <t>Phù hợp với bằng chứng về thành phố lành mạnh</t>
  </si>
  <si>
    <t>Ngưỡng thông tin bằng chứng</t>
  </si>
  <si>
    <t>Chìa khóa: Có ✔ Không ✘ Hỗn hợp ✔/✘ Không áp dụng -</t>
  </si>
  <si>
    <t>Chính sách quy hoạch thành phố tích hợp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</si>
  <si>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đưa vào các chính sách giao thông và đô thị, đồng thời cần ưu tiên đầu tư vào giao thông công cộng và giao thông tích cực.</t>
  </si>
  <si>
    <t>Chính sách giao thông với các hành động tập trung vào sức khỏe</t>
  </si>
  <si>
    <t>Chính sách đô thị với các hành động tập trung vào sức khỏe</t>
  </si>
  <si>
    <t>Yêu cầu đánh giá tác động sức khỏe trong chính sách đô thị/giao thông</t>
  </si>
  <si>
    <t>Chính sách đô thị/giao thông rõ ràng nhằm mục đích quy hoạch thành phố tích hợp</t>
  </si>
  <si>
    <t>Thông tin công khai về chi tiêu của chính phủ cho các phương thức vận tải khác nhau</t>
  </si>
  <si>
    <t>Chính sách về khả năng đi bộ và truy cập điểm đến</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</si>
  <si>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</si>
  <si>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</si>
  <si>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</si>
  <si>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</si>
  <si>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</si>
  <si>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</si>
  <si>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</si>
  <si>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</si>
  <si>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</si>
  <si>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</si>
  <si>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Chất lượng không khí đô thị và chính sách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</si>
  <si>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</si>
  <si>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</si>
  <si>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</si>
  <si>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</si>
  <si>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</si>
  <si>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Trước tình trạng biến đổi khí hậu, các môi trường xây dựng cần phải được thiết kế để giảm tác động đến sức khỏe của các hiện tượng thời tiết cực đoan ngày càng thường xuyên và nghiêm trọng, chẳng hạn như sóng nhiệt, lũ lụt, cháy rừng/cháy rừng và bão cực đoan.</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</si>
  <si>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</si>
  <si>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</si>
  <si>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</si>
  <si>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</si>
  <si>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Chỉ báo cáo ví dụ. Sao chép và chỉnh sửa tệp .yml mẫu trong thư mục cấu hình/khu vực để xác định khu vực nghiên cứu của riêng bạn nhằm phân tích và báo cáo. Sau khi cấu hình và phân tích, các báo cáo về chính sách và/hoặc chỉ báo không gian có thể được tạo theo hướng dẫn tại</t>
  </si>
  <si>
    <t>Chi tiết đầy đủ về dữ liệu và phương pháp có sẵn tại</t>
  </si>
  <si>
    <t>Sau khi xem xét kết quả cho thành phố của bạn, hãy cung cấp bản tóm tắt theo ngữ cảnh bằng cách sửa đổi văn bản “tóm tắt” cho từng ngôn ngữ được định cấu hình trong tệp cấu hình khu vực.</t>
  </si>
  <si>
    <t>Tác phẩm này được cấp phép theo Giấy phép Quốc tế Creative Commons CC BY-NC Ghi công-Phi thương mại 4.0.</t>
  </si>
  <si>
    <t>Thành viên nhóm thành phố: {author_names}</t>
  </si>
  <si>
    <t>Thêm tên tác giả bằng cách chỉnh sửa cài đặt báo cáo cấu hình khu vực bằng trình soạn thảo văn bản</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</si>
  <si>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</si>
  <si>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</si>
  <si>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</si>
  <si>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</si>
  <si>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</si>
  <si>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</si>
  <si>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</si>
  <si>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</si>
  <si>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</si>
  <si>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</si>
  <si>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</si>
  <si>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</si>
  <si>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</si>
  <si>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</si>
  <si>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</si>
  <si>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</si>
  <si>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</si>
  <si>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</si>
  <si>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</si>
  <si>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</si>
  <si>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</si>
  <si>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</si>
  <si>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</si>
  <si>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</si>
  <si>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</si>
  <si>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</si>
  <si>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</si>
  <si>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</si>
  <si>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</si>
  <si>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</si>
  <si>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</si>
  <si>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</si>
  <si>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</si>
  <si>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</si>
  <si>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</si>
  <si>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</si>
  <si>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</si>
  <si>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</si>
  <si>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</si>
  <si>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</si>
  <si>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</si>
  <si>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</si>
  <si>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</si>
  <si>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</si>
  <si>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</si>
  <si>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</si>
  <si>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</si>
  <si>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</si>
  <si>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</si>
  <si>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</si>
  <si>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</si>
  <si>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</si>
  <si>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</si>
  <si>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</si>
  <si>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</si>
  <si>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</si>
  <si>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</si>
  <si>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</si>
  <si>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</si>
  <si>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</si>
  <si>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</si>
  <si>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</si>
  <si>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</si>
  <si>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</si>
  <si>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</si>
  <si>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</si>
  <si>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</si>
  <si>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</si>
  <si>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</si>
  <si>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</si>
  <si>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</si>
  <si>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</si>
  <si>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</si>
  <si>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</si>
  <si>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</si>
  <si>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</si>
  <si>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</si>
  <si>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</si>
  <si>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</si>
  <si>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</si>
  <si>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</si>
  <si>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</si>
  <si>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</si>
  <si>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</si>
  <si>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</si>
  <si>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</si>
  <si>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</si>
  <si>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</si>
  <si>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</si>
  <si>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</si>
  <si>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</si>
  <si>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</si>
  <si>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</si>
  <si>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</si>
  <si>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</si>
  <si>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</si>
  <si>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</si>
  <si>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</si>
  <si>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</si>
  <si>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</si>
  <si>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</si>
  <si>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</si>
  <si>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</si>
  <si>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</si>
  <si>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</si>
  <si>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</si>
  <si>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</si>
  <si>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</si>
  <si>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</si>
  <si>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</si>
  <si>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</si>
  <si>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</si>
  <si>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</si>
  <si>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</si>
  <si>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</si>
  <si>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</si>
  <si>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</si>
  <si>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</si>
  <si>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</si>
  <si>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</si>
  <si>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</si>
  <si>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</si>
  <si>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</si>
  <si>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</si>
  <si>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</si>
  <si>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</si>
  <si>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</si>
  <si>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</si>
  <si>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</si>
  <si>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</si>
  <si>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</si>
  <si>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</si>
  <si>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</si>
  <si>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</si>
  <si>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</si>
  <si>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</si>
  <si>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</si>
  <si>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</si>
  <si>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</si>
  <si>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</si>
  <si>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</si>
  <si>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</si>
  <si>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</si>
  <si>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</si>
  <si>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</si>
  <si>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</si>
  <si>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</si>
  <si>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</si>
  <si>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</si>
  <si>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</si>
  <si>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</si>
  <si>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</si>
  <si>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</si>
  <si>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</si>
  <si>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</si>
  <si>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</si>
  <si>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</si>
  <si>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</si>
  <si>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</si>
  <si>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</si>
  <si>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</si>
  <si>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</si>
  <si>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</si>
  <si>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</si>
  <si>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</si>
  <si>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</si>
  <si>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</si>
  <si>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</si>
  <si>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</si>
  <si>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</si>
  <si>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</si>
  <si>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</si>
  <si>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</si>
  <si>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</si>
  <si>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</si>
  <si>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</si>
  <si>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</si>
  <si>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</si>
  <si>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</si>
  <si>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</si>
  <si>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</si>
  <si>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</si>
  <si>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</si>
  <si>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</si>
  <si>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</si>
  <si>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</si>
  <si>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</si>
  <si>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</si>
  <si>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</si>
  <si>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</si>
  <si>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</si>
  <si>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</si>
  <si>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</si>
  <si>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</si>
  <si>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</si>
  <si>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</si>
  <si>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</si>
  <si>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</si>
  <si>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</si>
  <si>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</si>
  <si>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</si>
  <si>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</si>
  <si>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</si>
  <si>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</si>
  <si>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</si>
  <si>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</si>
  <si>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</si>
  <si>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</si>
  <si>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</si>
  <si>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</si>
  <si>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</si>
  <si>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</si>
  <si>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</si>
  <si>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</si>
  <si>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</si>
  <si>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</si>
  <si>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</si>
  <si>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</si>
  <si>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</si>
  <si>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</si>
  <si>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</si>
  <si>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</si>
  <si>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</si>
  <si>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</si>
  <si>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</si>
  <si>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</si>
  <si>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</si>
  <si>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</si>
  <si>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</si>
  <si>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</si>
  <si>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</si>
  <si>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</si>
  <si>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</si>
  <si>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</si>
  <si>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Politiikan indikaattorit terveille ja kestäville kaupungeille</t>
  </si>
  <si>
    <t>Terveiden ja kestävien kaupunkien politiikka- ja alueindikaattorit</t>
  </si>
  <si>
    <t>Tilalliset indikaattorit terveille ja kestäville kaupungeille</t>
  </si>
  <si>
    <t>Alustavia havaintoja ei ole tarkoitettu julkistettaviksi ennen kuin tulokset ja tulkinnat on validoitu ja hyväksytty.</t>
  </si>
  <si>
    <t>Käytännön tarkistuslistan tietoja ei voitu ladata, ja ne on ohitettu. Katso https://healthysustainablecities.github.io/software/#Policy-checklist</t>
  </si>
  <si>
    <t>VAIN LUONNOS</t>
  </si>
  <si>
    <t>Maailmanlaajuinen terveen ja kestävän kaupungin indikaattoriyhteistyö</t>
  </si>
  <si>
    <t>{city_name} kontekstissa</t>
  </si>
  <si>
    <t>Hallituksen tasot</t>
  </si>
  <si>
    <t>Väestötiedot ja terveyden tasapuolisuus</t>
  </si>
  <si>
    <t>Ympäristökatastrofin konteksti</t>
  </si>
  <si>
    <t>Lisäkonteksti</t>
  </si>
  <si>
    <t>Muokkaa alueen määritystiedostoa tarjotaksesi taustakontekstia tutkimusalueellesi. Ole hyvä ja tee lyhyt yhteenveto sijainnista, historiasta ja topografiasta tarpeen mukaan.</t>
  </si>
  <si>
    <t>Seuraavat hallintopolitiikan tasot analysoitiin kohteelle {city_name}: {policy_checklist_levels}.</t>
  </si>
  <si>
    <t>Ympäristövaarat, jotka voivat vaikuttaa kaupunkialueeseen seuraavan vuosikymmenen aikana, ovat: {policy_checklist_hazards}.</t>
  </si>
  <si>
    <t>Yksityiskohtaiset muut näkökohdat, jotka liittyvät kaupunkien terveyseroihin ja maantieteelliseen paikkaan tässä kaupungissa, tai tietonäkökohdat, jotka voivat vaikuttaa havaintojen tulkintaan.</t>
  </si>
  <si>
    <t>Paikallinen</t>
  </si>
  <si>
    <t>Alueellinen</t>
  </si>
  <si>
    <t>Osavaltio</t>
  </si>
  <si>
    <t>kansallinen</t>
  </si>
  <si>
    <t>Kovia myrskyjä</t>
  </si>
  <si>
    <t>Tulvat</t>
  </si>
  <si>
    <t>Metsäpalot/metsäpalot</t>
  </si>
  <si>
    <t>Helleaallot</t>
  </si>
  <si>
    <t>Äärimmäisen kylmä</t>
  </si>
  <si>
    <t>Taifuunit</t>
  </si>
  <si>
    <t>Hurrikaanit</t>
  </si>
  <si>
    <t>Syklonit</t>
  </si>
  <si>
    <t>Maanjäristykset</t>
  </si>
  <si>
    <t>Tässä raportissa esitetyn alueen {city_name} väestön tilaindikaattoreiden laskemiseen käytetty tutkimusalue on korostettu alla olevassa kartassa käyttämällä rinnakkaisviivavarjostusta.</t>
  </si>
  <si>
    <t>Opiskelualue</t>
  </si>
  <si>
    <t>Kartan legenda</t>
  </si>
  <si>
    <t>Hallinnollinen raja ({source})</t>
  </si>
  <si>
    <t>Kaupunkiraja ({source})</t>
  </si>
  <si>
    <t>Tutkimusalueen raja ({source})</t>
  </si>
  <si>
    <t>hallinnollisen rajan ja kaupunkirajan leikkauspiste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</si>
  <si>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</si>
  <si>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</si>
  <si>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</si>
  <si>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</si>
  <si>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</si>
  <si>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</si>
  <si>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</si>
  <si>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Naapuruston kävelykelpoisuus suhteessa 25 kaupunkiin kansainvälisesti</t>
  </si>
  <si>
    <t>Matala</t>
  </si>
  <si>
    <t>Keskiverto</t>
  </si>
  <si>
    <t>Korkea</t>
  </si>
  <si>
    <t>Ei</t>
  </si>
  <si>
    <t>Joo</t>
  </si>
  <si>
    <t>{percent} kaupungin {city_name} väestöstä asuu 500 metrin säteellä julkisista liikennevälineistä</t>
  </si>
  <si>
    <t>{percent} kaupungin {city_name} asukkaista asuu 500 metrin säteellä julkisista liikennevälineistä, joiden keskimääräinen arkipäivisin vuoroväli on vähintään 20 minuuttia</t>
  </si>
  <si>
    <t>{percent} kaupungin {city_name} väestöstä asuu kaupunginosissa, jotka täyttävät väestötiheyden kynnyksen 80 %:n todennäköisyydellä kävelemään liikennettä varten ({n} ihmistä {per_unit})</t>
  </si>
  <si>
    <t>{percent} kaupungin {city_name} asukkaista asuu kaupunginosissa, jotka täyttävät katujen risteysten tiheysrajan ja osallistuvat 80 %:n todennäköisyydellä minkäänlaiseen kävelyyn liikenteen vuoksi ({n} risteystä {per_unit})</t>
  </si>
  <si>
    <t>{percent} alueen {city_name} asukkaista asuu kaupunginosissa, joiden kävelypisteet ovat kansainvälisesti alle 25 kaupungin mediaanin (laatikko 1)</t>
  </si>
  <si>
    <t>Käytännöt tunnistettu</t>
  </si>
  <si>
    <t>% väestöstä, joilla on pääsy 500 metrin säteellä:</t>
  </si>
  <si>
    <t>Naapuruston väestötiheys (per km²)</t>
  </si>
  <si>
    <t>Naapuruston risteystiheys (per km²)</t>
  </si>
  <si>
    <t>Mediaani ja kvartiiliväli 25 kaupungissa kansainvälisesti (laatikko 1)</t>
  </si>
  <si>
    <t>Tässä raportissa esitellyt alueelliset jakautumiskartat näyttävät tuloksia alueista, joiden väestöarviot ovat {config[population][name]} -määrityksen mukaan.</t>
  </si>
  <si>
    <t>Lähetä korkearesoluutioinen "sankarikuva", joka näyttää tämän kaupungin viihtyisän, kävelykelpoisen kaupungin kadun tai julkisen tilan, mieluiten .jpg-muodossa, jonka mitat ovat 21:10 (esim. 2100 x 1000 pikseliä).</t>
  </si>
  <si>
    <t>Lähetä korkearesoluutioinen "sankarikuva", jossa näkyy tämän kaupungin viihtyisä, kävelykelpoinen kaupunkikatu tai julkinen tila, mieluiten .jpg-muodossa, jonka mitat ovat 1:1 (esim. 1000 x 1000 pikseliä).</t>
  </si>
  <si>
    <t>Tässä raportissa kerrotaan, kuinka {city_name} toimii terveiden ja kestävien kaupunkien alueellisilla ja poliittisilla indikaattoreilla. Osana 1000 Cities Challengea tutkimme kaupunkisuunnittelun ja liikenneominaisuuksien alueellista jakautumista sekä terveyttä ja kestävyyttä edistävien kaupunkisuunnittelupolitiikkojen olemassaoloa ja laatua. Löydökset voivat antaa tietoja paikallisiin kaupunkipolitiikkoihin tarvittavista muutoksista. Kartat näyttävät kaupunkisuunnittelun ja liikenneominaisuuksien jakautumisen {city_name}:n alueella ja tunnistavat alueet, jotka voisivat hyötyä eniten terveellisten ja kestävien ympäristöjen luomisesta.</t>
  </si>
  <si>
    <t>Tässä raportissa kerrotaan, kuinka {city_name} toimii terveiden ja kestävien kaupunkien indikaattoreiden perusteella. Osana 1000 Cities Challengea tutkimme terveyttä ja kestävyyttä edistävien kaupunkisuunnittelupolitiikkojen olemassaoloa ja laatua. Löydökset voivat antaa tietoja paikallisiin kaupunkipolitiikkoihin tarvittavista muutoksista.</t>
  </si>
  <si>
    <t>Tässä raportissa kerrotaan, kuinka {city_name} toimii terveiden ja kestävien kaupunkien alueellisilla ja poliittisilla indikaattoreilla. Osana 1000 Cities Challengea tutkimme terveyttä ja kestävyyttä edistävien kaupunkisuunnittelun ja liikenneominaisuuksien alueellista jakautumista. Kartat näyttävät kaupunkisuunnittelun ja liikenneominaisuuksien jakautumisen {city_name}:n alueella ja tunnistavat alueet, jotka voisivat hyötyä eniten terveellisten ja kestävien ympäristöjen luomisesta.</t>
  </si>
  <si>
    <t>Prosenttiosuus väestöstä, jolla on pääsy palveluihin 500 metrin säteellä (m)</t>
  </si>
  <si>
    <t>Kävelykyky ja pääsy kohteeseen</t>
  </si>
  <si>
    <t>Julkiset politiikat ovat välttämättömiä terveiden ja kestävien kaupunkien ja kaupunginosien suunnittelun ja luomisen tukemiseksi. 1000 Cities Challenge Policy -tarkistuslistaa käytettiin arvioimaan terveiden ja kestävien kaupunkien todisteiden ja periaatteiden mukaisten politiikkojen olemassaoloa ja laatua.</t>
  </si>
  <si>
    <t>Käytännön läsnäolopisteet</t>
  </si>
  <si>
    <t>Terveyttä ja kestävyyttä tukevan kaupunki- ja liikennepolitiikan olemassaolo</t>
  </si>
  <si>
    <t>Käytännön laatupisteet</t>
  </si>
  <si>
    <t>Politiikan laatuluokitus mitattavissa oleville politiikoille, joka on linjassa terveitä kaupunkeja koskevien todisteiden kanssa</t>
  </si>
  <si>
    <t>Kaupunkisuunnittelun vaatimukset</t>
  </si>
  <si>
    <t>Kävelykelpoiset kaupunginosat tarjoavat mahdollisuuksia aktiivisiin, terveisiin ja kestäviin elämäntapoihin, koska niillä on riittävä mutta ei liiallinen väestötiheys, joka tukee riittävää paikallisten palveluiden, mukaan lukien joukkoliikennepalvelujen, tarjoamista. Niillä on myös erilaisia maankäyttömuotoja ja hyvät yhteydet kaduille, jotta kohteisiin pääsee helposti ja kätevästi. Laadukas jalankulkuinfrastruktuuri ja liikenteen vähentäminen autojen käytön kysynnän hallinnan avulla voivat myös kannustaa kävelemään liikenteessä.</t>
  </si>
  <si>
    <t>Käveltävyyden epätasa-arvo</t>
  </si>
  <si>
    <t>Laatikko 1: Lancet Global Health Series -tutkimus 25 kaupungista kansainvälisesti</t>
  </si>
  <si>
    <t>1000 Cities Challenge laajentaa kaupunkien terveyden ja kestävyyden arviointimenetelmiä, jotka on esitetty vuoden 2022 Lancet Global Health -sarjassa kaupunkisuunnittelusta, liikenteestä ja terveydestä. Politiikan ja alueelliset indikaattorit laskettiin, analysoitiin ja raportoitiin useilla kielillä 25 eri kaupungissa 19 maassa ja 6 mantereella. Nämä kaupungit tarjoavat hyödyllisen vertailukohdan, mutta ne eivät ole edustava otos kaikista kaupungeista kansainvälisesti. Lisätietoja on vuoden 2022 The Lancet Global Health -sarjassa kaupunkisuunnittelusta, liikenteestä ja terveydestä (https://www.thelancet.com/series/urban-design-2022).</t>
  </si>
  <si>
    <t>Kaupunkisuunnittelun kynnykset kävelyn edistämiseksi</t>
  </si>
  <si>
    <t>Vuoden 2022 Lancet Global Health Series -tutkimuksessa todettiin, että saavuttaakseen vähintään 80 %:n todennäköisyyden kävellä liikennettä varten keskimääräinen kaupunkialue tarvitsee vähintään 5700 asukkaan km² asukastiheyden ja katuyhteyksien vähintään 100 risteystä neliökilometriä kohden. ja kontekstista riippuen. Alustavat todisteet osoittivat, että katujen risteystiheys yli 250/km² ja erittäin tiheät kaupunginosat (&gt; 15 000 henkilöä/km²) voivat vähentää fyysistä aktiivisuutta. Tämä on tärkeä aihe tulevaisuuden tutkimukselle.</t>
  </si>
  <si>
    <t>Todennäköisyys osallistua minkäänlaiseen kävelyyn kuljetuksen vuoksi</t>
  </si>
  <si>
    <t>5 700 henkilöä/km²</t>
  </si>
  <si>
    <t>tavoitekynnys</t>
  </si>
  <si>
    <t>Käytäntö tunnistettu</t>
  </si>
  <si>
    <t>Yhdessä terveiden kaupunkien todisteiden kanssa</t>
  </si>
  <si>
    <t>Mitattavissa oleva tavoite</t>
  </si>
  <si>
    <t>Todisteisiin perustuva kynnys</t>
  </si>
  <si>
    <t>Avain: Kyllä ✔ Ei ✘ Sekalainen ✔/✘ Ei sovellu -</t>
  </si>
  <si>
    <t>Integroitu kaupunkisuunnittelupolitiikka terveyteen ja kestävään kehitykseen</t>
  </si>
  <si>
    <t>Monet sektorit ovat mukana luomassa terveitä ja kestäviä kaupunkeja, mukaan lukien maankäyttö, liikenne, asuminen, puistot, talouskehitys ja infrastruktuuri. Integroitu suunnittelu on tarpeen, jotta varmistetaan politiikan yhdenmukaistaminen eri sektoreilla. Terveysnäkökohdat on sisällytettävä liikenne- ja kaupunkipolitiikkaan, ja investoinnit aktiiviseen ja joukkoliikenteeseen olisi asetettava etusijalle.</t>
  </si>
  <si>
    <t>Liikennepolitiikka ja terveyteen keskittyvät toimet</t>
  </si>
  <si>
    <t>Kaupunkipolitiikkaa terveyteen keskittyneillä toimilla</t>
  </si>
  <si>
    <t>Terveysvaikutusten arvioinnin vaatimukset kaupunki-/liikennepolitiikassa</t>
  </si>
  <si>
    <t>Kaupunki-/liikennepolitiikka tähtää nimenomaisesti integroituun kaupunkisuunnitteluun</t>
  </si>
  <si>
    <t>Julkista tietoa eri liikennemuotojen julkisista menoista</t>
  </si>
  <si>
    <t>Kävelymahdollisuuden ja määränpään pääsykäytännöt</t>
  </si>
  <si>
    <t>Katuyhteysvaatimukset</t>
  </si>
  <si>
    <t>Pysäköintirajoitukset estävät auton käytön</t>
  </si>
  <si>
    <t>Liikenneturvallisuusvaatimukset</t>
  </si>
  <si>
    <t>Jalankulkuinfrastruktuurin tarjoaminen</t>
  </si>
  <si>
    <t>Pyöräilyinfrastruktuurin tarjoaminen</t>
  </si>
  <si>
    <t>Kävely osallistumistavoitteet</t>
  </si>
  <si>
    <t>Pyöräilyn osallistumistavoitteet</t>
  </si>
  <si>
    <t>Asuintiheysvaatimukset</t>
  </si>
  <si>
    <t>Rajoituksia uusien asuntojen rakentamiselle</t>
  </si>
  <si>
    <t>Asuntotyyppien/kokojen sekoitus</t>
  </si>
  <si>
    <t>Sekoitus paikallisia kohteita jokapäiväiseen elämään</t>
  </si>
  <si>
    <t>Lähellä päivittäisiä kohteita</t>
  </si>
  <si>
    <t>Työnjaon vaatimukset</t>
  </si>
  <si>
    <t>Työpaikkojen suhde asuntoon</t>
  </si>
  <si>
    <t>Terveelliset ruokaympäristöt</t>
  </si>
  <si>
    <t>Rikollisuuden ehkäisy ympäristösuunnittelun avulla</t>
  </si>
  <si>
    <t>Ilmastonkestävä kaupunkipolitiikka</t>
  </si>
  <si>
    <t>Kaupunkien ilmanlaatu ja luontopohjaiset ratkaisut</t>
  </si>
  <si>
    <t>Liikennepolitiikka ilmansaasteiden rajoittamiseksi</t>
  </si>
  <si>
    <t>Maankäyttöpolitiikka ilmansaastealtistuksen vähentämiseksi</t>
  </si>
  <si>
    <t>Puun latvus ja kaupunkien viherryttämisvaatimukset</t>
  </si>
  <si>
    <t>Kaupunkien biologisen monimuotoisuuden suojelu ja edistäminen</t>
  </si>
  <si>
    <t>Ilmastokatastrofiriskin vähentäminen</t>
  </si>
  <si>
    <t>Ilmastonmuutoksen edessä rakennetut ympäristöt on suunniteltava siten, että ne vähentävät yhä useammin esiintyvien ja vakavien äärimmäisten sääilmiöiden, kuten helleaaltojen, tulvien, metsäpalojen ja äärimmäisten myrskyjen, terveysvaikutuksia.</t>
  </si>
  <si>
    <t>Sopeutuminen ja katastrofiriskin vähentämisstrategiat</t>
  </si>
  <si>
    <t>Julkisen liikenteen politiikka</t>
  </si>
  <si>
    <t>Edellytykset julkisen liikenteen pääsylle työelämään ja palveluihin</t>
  </si>
  <si>
    <t>Joukkoliikenteen vähimmäisvaatimukset</t>
  </si>
  <si>
    <t>Tavoitteet joukkoliikenteen käyttöön</t>
  </si>
  <si>
    <t>Julkisen avoimen tilan politiikka</t>
  </si>
  <si>
    <t>Vähimmäisvaatimukset julkiselle avoimelle alueelle pääsylle</t>
  </si>
  <si>
    <t>Julkisen liikenteen kulkuyhteys</t>
  </si>
  <si>
    <t>Pääsy julkiseen avoimeen tilaan</t>
  </si>
  <si>
    <t>Helppo pääsy säännölliseen joukkoliikenteeseen on terveiden ja kestävien liikennejärjestelmien keskeinen tekijä. Julkinen liikenne lähellä asumista ja työllisyyttä lisää joukkoliikennematkojen liikennemuotoosuutta, mikä kannustaa liikkumiseen liittyvää kävelyä; alueellisten työpaikkojen ja palvelujen saatavuuden tarjoaminen; terveyden, taloudellisen kehityksen ja sosiaalisen osallisuuden parantaminen; sekä saasteiden ja hiilidioksidipäästöjen vähentäminen. Palvelujen tiheys kannustaa myös joukkoliikenteen käyttöön asemien tai pysäkkien läheisyyden lisäksi.</t>
  </si>
  <si>
    <t>Paikallinen pääsy korkeatasoiseen julkiseen avotilaan edistää virkistysliikuntaa ja mielenterveyttä. Läheinen julkinen avoin tila luo viihtyisiä, houkuttelevia ympäristöjä, jäähdyttää kaupunkia ja suojelee luonnon monimuotoisuutta. Kun kaupungit tiivistyvät ja yksityinen avoin tila vähenee, julkisen avoimen tilan lisääminen on kriittistä väestön terveydelle. Julkinen avoin tila 400 metrin säteellä kodeista voi kannustaa kävelyyn. Pääsy suurempiin puistoihin voi myös olla tärkeää.</t>
  </si>
  <si>
    <t>Maankäyttö- ja liikennepolitiikalla on keskeinen rooli ilmansaasteiden rajoittamisessa, millä on monia etuja terveydelle ja kestävyydelle. Luontoon perustuvilla ratkaisuilla, mukaan lukien kaupunkien viherryttäminen ja kaupunkien luonnon monimuotoisuuden suojelu, on mielenterveyshyötyjä lisäämällä kontaktia luontoon. Viheralueet ja kasvillisuus voivat viilentää kaupunkeja ja auttaa rakentamaan kestävyyttä äärimmäiselle kuumuudelle.</t>
  </si>
  <si>
    <t>Vain esimerkkiraportti. Kopioi ja muokkaa .yml-esimerkkitiedostoa Configuration/regions-kansiossa määrittääksesi oman tutkimusalueesi analysointia ja raportointia varten. Konfiguroinnin ja analyysin jälkeen voidaan luoda käytäntö- ja/tai tilaindikaattoriraportteja osoitteessa olevien ohjeiden mukaisesti</t>
  </si>
  <si>
    <t>Täydelliset tiedot tiedoista ja menetelmistä ovat saatavilla osoitteessa</t>
  </si>
  <si>
    <t>Väestötiedot</t>
  </si>
  <si>
    <t>Kaupunkien rajat</t>
  </si>
  <si>
    <t>Kaupunkien ominaisuuksia</t>
  </si>
  <si>
    <t>Väriskaala</t>
  </si>
  <si>
    <t>Lainaus</t>
  </si>
  <si>
    <t>Yhteenveto</t>
  </si>
  <si>
    <t>Kun olet tarkistanut kaupunkisi tulokset, anna asiayhteyteen perustuva yhteenveto muokkaamalla kunkin määritetyn kielen yhteenvetotekstiä alueen määritystiedostossa.</t>
  </si>
  <si>
    <t>Tämä teos on lisensoitu Creative Commons CC BY-NC Attribution-NonCommercial 4.0 International License -lisenssillä.</t>
  </si>
  <si>
    <t>Kaupungin tiimin jäsenet: {author_names}</t>
  </si>
  <si>
    <t>Lisää tekijöiden nimiä muokkaamalla alueen määritysraportointiasetuksia tekstieditorilla</t>
  </si>
  <si>
    <t>Raportin suunnittelu ja muokkaus: {editor_names}</t>
  </si>
  <si>
    <t>Käännös: {translation_names}</t>
  </si>
  <si>
    <t>Käytäntötarkistuksen suorittanut</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</si>
  <si>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</si>
  <si>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</si>
  <si>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</si>
  <si>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</si>
  <si>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</si>
  <si>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</si>
  <si>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</si>
  <si>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</si>
  <si>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</si>
  <si>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</si>
  <si>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</si>
  <si>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</si>
  <si>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</si>
  <si>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</si>
  <si>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</si>
  <si>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</si>
  <si>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</si>
  <si>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</si>
  <si>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</si>
  <si>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</si>
  <si>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</si>
  <si>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</si>
  <si>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</si>
  <si>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</si>
  <si>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</si>
  <si>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</si>
  <si>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</si>
  <si>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</si>
  <si>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</si>
  <si>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</si>
  <si>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</si>
  <si>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</si>
  <si>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</si>
  <si>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</si>
  <si>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</si>
  <si>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</si>
  <si>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</si>
  <si>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</si>
  <si>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</si>
  <si>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</si>
  <si>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</si>
  <si>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</si>
  <si>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</si>
  <si>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</si>
  <si>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</si>
  <si>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</si>
  <si>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</si>
  <si>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</si>
  <si>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</si>
  <si>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</si>
  <si>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</si>
  <si>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</si>
  <si>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</si>
  <si>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</si>
  <si>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</si>
  <si>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</si>
  <si>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</si>
  <si>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</si>
  <si>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</si>
  <si>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</si>
  <si>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</si>
  <si>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</si>
  <si>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</si>
  <si>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</si>
  <si>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</si>
  <si>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</si>
  <si>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</si>
  <si>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</si>
  <si>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</si>
  <si>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</si>
  <si>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</si>
  <si>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</si>
  <si>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</si>
  <si>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</si>
  <si>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</si>
  <si>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</si>
  <si>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</si>
  <si>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</si>
  <si>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</si>
  <si>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</si>
  <si>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</si>
  <si>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</si>
  <si>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</si>
  <si>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</si>
  <si>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</si>
  <si>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</si>
  <si>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</si>
  <si>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</si>
  <si>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</si>
  <si>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</si>
  <si>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</si>
  <si>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</si>
  <si>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</si>
  <si>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</si>
  <si>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</si>
  <si>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</si>
  <si>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</si>
  <si>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</si>
  <si>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</si>
  <si>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</si>
  <si>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</si>
  <si>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</si>
  <si>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</si>
  <si>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</si>
  <si>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</si>
  <si>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</si>
  <si>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</si>
  <si>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</si>
  <si>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</si>
  <si>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</si>
  <si>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</si>
  <si>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</si>
  <si>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</si>
  <si>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</si>
  <si>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</si>
  <si>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</si>
  <si>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</si>
  <si>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</si>
  <si>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</si>
  <si>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</si>
  <si>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</si>
  <si>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</si>
  <si>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</si>
  <si>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</si>
  <si>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</si>
  <si>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</si>
  <si>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</si>
  <si>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</si>
  <si>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</si>
  <si>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</si>
  <si>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</si>
  <si>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</si>
  <si>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</si>
  <si>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</si>
  <si>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</si>
  <si>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</si>
  <si>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</si>
  <si>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</si>
  <si>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</si>
  <si>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</si>
  <si>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</si>
  <si>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</si>
  <si>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</si>
  <si>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</si>
  <si>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</si>
  <si>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</si>
  <si>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</si>
  <si>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</si>
  <si>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</si>
  <si>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</si>
  <si>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konteks {city_name}</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</si>
  <si>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</si>
  <si>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</si>
  <si>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</si>
  <si>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</si>
  <si>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</si>
  <si>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</si>
  <si>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</si>
  <si>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</si>
  <si>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</si>
  <si>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</si>
  <si>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</si>
  <si>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</si>
  <si>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</si>
  <si>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</si>
  <si>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</si>
  <si>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</si>
  <si>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</si>
  <si>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</si>
  <si>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</si>
  <si>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</si>
  <si>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</si>
  <si>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</si>
  <si>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</si>
  <si>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</si>
  <si>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</si>
  <si>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</si>
  <si>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</si>
  <si>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</si>
  <si>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</si>
  <si>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</si>
  <si>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</si>
  <si>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</si>
  <si>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</si>
  <si>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</si>
  <si>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</si>
  <si>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</si>
  <si>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</si>
  <si>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</si>
  <si>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</si>
  <si>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</si>
  <si>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</si>
  <si>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</si>
  <si>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</si>
  <si>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</si>
  <si>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</si>
  <si>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</si>
  <si>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</si>
  <si>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</si>
  <si>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</si>
  <si>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</si>
  <si>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</si>
  <si>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</si>
  <si>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</si>
  <si>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</si>
  <si>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</si>
  <si>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</si>
  <si>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</si>
  <si>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</si>
  <si>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</si>
  <si>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</si>
  <si>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</si>
  <si>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</si>
  <si>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</si>
  <si>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</si>
  <si>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</si>
  <si>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</si>
  <si>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</si>
  <si>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</si>
  <si>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</si>
  <si>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</si>
  <si>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</si>
  <si>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</si>
  <si>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</si>
  <si>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</si>
  <si>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</si>
  <si>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</si>
  <si>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</si>
  <si>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</si>
  <si>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</si>
  <si>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</si>
  <si>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</si>
  <si>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</si>
  <si>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</si>
  <si>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</si>
  <si>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</si>
  <si>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</si>
  <si>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</si>
  <si>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</si>
  <si>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</si>
  <si>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</si>
  <si>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</si>
  <si>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</si>
  <si>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</si>
  <si>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</si>
  <si>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</si>
  <si>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</si>
  <si>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</si>
  <si>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</si>
  <si>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</si>
  <si>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</si>
  <si>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</si>
  <si>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</si>
  <si>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</si>
  <si>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</si>
  <si>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</si>
  <si>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</si>
  <si>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</si>
  <si>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</si>
  <si>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</si>
  <si>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</si>
  <si>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</si>
  <si>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</si>
  <si>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</si>
  <si>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</si>
  <si>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</si>
  <si>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</si>
  <si>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</si>
  <si>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</si>
  <si>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</si>
  <si>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</si>
  <si>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</si>
  <si>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</si>
  <si>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</si>
  <si>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</si>
  <si>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</si>
  <si>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</si>
  <si>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</si>
  <si>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</si>
  <si>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</si>
  <si>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</si>
  <si>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</si>
  <si>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</si>
  <si>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</si>
  <si>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</si>
  <si>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</si>
  <si>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Recommended font (do you know of a good font for this script that can be freely accessed)</t>
  </si>
  <si>
    <t>Indonesian</t>
  </si>
  <si>
    <t>Rapporto sulla Sfida delle 1000 città</t>
  </si>
  <si>
    <t>Indicatori politici per città sane e sostenibili</t>
  </si>
  <si>
    <t>Indicatori politici e spaziali per città sane e sostenibili</t>
  </si>
  <si>
    <t>Indicatori spaziali per città sane e sostenibili</t>
  </si>
  <si>
    <t>SOLO BOZZA</t>
  </si>
  <si>
    <t>Livelli di governo</t>
  </si>
  <si>
    <t>Contesto aggiuntivo</t>
  </si>
  <si>
    <t>Per {city_name} sono stati analizzati i seguenti livelli di politica governativa: {policy_checklist_levels}.</t>
  </si>
  <si>
    <t>I rischi ambientali che potrebbero avere un impatto sull'area urbana nel prossimo decennio includono: {policy_checklist_hazards}.</t>
  </si>
  <si>
    <t>Locale</t>
  </si>
  <si>
    <t>Regionale</t>
  </si>
  <si>
    <t>Nazionale</t>
  </si>
  <si>
    <t>Forti tempeste</t>
  </si>
  <si>
    <t>Inondazioni</t>
  </si>
  <si>
    <t>Ondate di calore</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</si>
  <si>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</si>
  <si>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</si>
  <si>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</si>
  <si>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</si>
  <si>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</si>
  <si>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</si>
  <si>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</si>
  <si>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</si>
  <si>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</si>
  <si>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</si>
  <si>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</si>
  <si>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</si>
  <si>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</si>
  <si>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Fermata dei mezzi pubblici</t>
  </si>
  <si>
    <t>Mezzi pubblici con servizio regolare</t>
  </si>
  <si>
    <t>Mezzi pubblici con servizio regolare (non valutati)</t>
  </si>
  <si>
    <t>Basso</t>
  </si>
  <si>
    <t>Il {percent} della popolazione di {city_name} vive entro 500 metri dai trasporti pubblici</t>
  </si>
  <si>
    <t>Il {percent} della popolazione di {city_name} vive entro 500 metri dai trasporti pubblici con una frequenza media nei giorni feriali di 20 minuti o migliore</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</si>
  <si>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</si>
  <si>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</si>
  <si>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</si>
  <si>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</si>
  <si>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</si>
  <si>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</si>
  <si>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</si>
  <si>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</si>
  <si>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</si>
  <si>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</si>
  <si>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</si>
  <si>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</si>
  <si>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</si>
  <si>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</si>
  <si>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</si>
  <si>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</si>
  <si>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</si>
  <si>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</si>
  <si>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</si>
  <si>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</si>
  <si>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</si>
  <si>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</si>
  <si>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</si>
  <si>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</si>
  <si>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</si>
  <si>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</si>
  <si>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</si>
  <si>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</si>
  <si>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</si>
  <si>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</si>
  <si>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</si>
  <si>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</si>
  <si>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</si>
  <si>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</si>
  <si>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</si>
  <si>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</si>
  <si>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</si>
  <si>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</si>
  <si>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</si>
  <si>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Revisione politica condotta da</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</si>
  <si>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</si>
  <si>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</si>
  <si>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</si>
  <si>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</si>
  <si>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</si>
  <si>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</si>
  <si>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</si>
  <si>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</si>
  <si>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</si>
  <si>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</si>
  <si>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</si>
  <si>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</si>
  <si>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</si>
  <si>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</si>
  <si>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</si>
  <si>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</si>
  <si>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</si>
  <si>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</si>
  <si>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</si>
  <si>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</si>
  <si>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</si>
  <si>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</si>
  <si>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</si>
  <si>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</si>
  <si>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</si>
  <si>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</si>
  <si>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</si>
  <si>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</si>
  <si>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</si>
  <si>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</si>
  <si>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</si>
  <si>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</si>
  <si>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</si>
  <si>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</si>
  <si>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</si>
  <si>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</si>
  <si>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</si>
  <si>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</si>
  <si>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</si>
  <si>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</si>
  <si>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</si>
  <si>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</si>
  <si>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</si>
  <si>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</si>
  <si>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</si>
  <si>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</si>
  <si>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</si>
  <si>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翻訳: {translation_names}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</si>
  <si>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</si>
  <si>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</si>
  <si>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</si>
  <si>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</si>
  <si>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</si>
  <si>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예비 결과는 결과와 해석이 검증되고 승인될 때까지 공개되지 않습니다.</t>
  </si>
  <si>
    <t>정책 체크리스트 데이터를 로드할 수 없어 건너뛰었습니다. https://healthysustainablecities.github.io/software/#Policy-checklist를 참조하세요.</t>
  </si>
  <si>
    <t>초안만</t>
  </si>
  <si>
    <t>글로벌 건강하고 지속 가능한 도시 지표 협력</t>
  </si>
  <si>
    <t>{city_name} 컨텍스트</t>
  </si>
  <si>
    <t>정부 수준</t>
  </si>
  <si>
    <t>인구통계 및 건강 형평성</t>
  </si>
  <si>
    <t>환경 재해 상황</t>
  </si>
  <si>
    <t>추가 컨텍스트</t>
  </si>
  <si>
    <t>연구 지역에 대한 배경 컨텍스트를 제공하려면 지역 구성 파일을 편집하세요. 해당되는 위치, 역사, 지형을 간략하게 요약해 주십시오.</t>
  </si>
  <si>
    <t>{city_name}에 대해 다음 수준의 정부 정책이 분석되었습니다: {policy_checklist_levels}.</t>
  </si>
  <si>
    <t>향후 10년 동안 도시 지역에 영향을 미칠 수 있는 환경 위험은 다음과 같습니다. {policy_checklist_hazards}.</t>
  </si>
  <si>
    <t>이 도시의 도시 건강 불평등 및 지리와 관련된 기타 고려 사항 또는 결과 해석에 영향을 미칠 수 있는 데이터 고려 사항을 자세히 설명합니다.</t>
  </si>
  <si>
    <t>현지의</t>
  </si>
  <si>
    <t>대주교</t>
  </si>
  <si>
    <t>지역</t>
  </si>
  <si>
    <t>상태</t>
  </si>
  <si>
    <t>국가의</t>
  </si>
  <si>
    <t>심한 폭풍</t>
  </si>
  <si>
    <t>홍수</t>
  </si>
  <si>
    <t>산불/산불</t>
  </si>
  <si>
    <t>열파</t>
  </si>
  <si>
    <t>극심한 추위</t>
  </si>
  <si>
    <t>태풍</t>
  </si>
  <si>
    <t>허리케인</t>
  </si>
  <si>
    <t>사이클론</t>
  </si>
  <si>
    <t>지진</t>
  </si>
  <si>
    <t>본 보고서에 제시된 {city_name} 인구에 대한 공간 지표를 계산하는 데 사용된 연구 지역은 평행선 음영을 사용하여 아래 지도에 강조 표시되어 있습니다.</t>
  </si>
  <si>
    <t>연구 지역</t>
  </si>
  <si>
    <t>지도 범례</t>
  </si>
  <si>
    <t>행정 경계({source})</t>
  </si>
  <si>
    <t>도시 경계({source})</t>
  </si>
  <si>
    <t>연구 지역 경계({source})</t>
  </si>
  <si>
    <t>행정경계와 도시경계의 교차점</t>
  </si>
  <si>
    <t>킬로미터</t>
  </si>
  <si>
    <t>중</t>
  </si>
  <si>
    <t>km²당</t>
  </si>
  <si>
    <t>식품 시장</t>
  </si>
  <si>
    <t>편의점</t>
  </si>
  <si>
    <t>공개된 모든 공간</t>
  </si>
  <si>
    <t>넓은 공개 광장</t>
  </si>
  <si>
    <t>대중교통 정류장</t>
  </si>
  <si>
    <t>정기 서비스가 제공되는 대중교통</t>
  </si>
  <si>
    <t>정기 서비스가 제공되는 대중교통(평가되지 않음)</t>
  </si>
  <si>
    <t>전 세계 25개 도시 대비 인근 지역의 걷기 용이성</t>
  </si>
  <si>
    <t>낮은</t>
  </si>
  <si>
    <t>평균</t>
  </si>
  <si>
    <t>높은</t>
  </si>
  <si>
    <t>아니요</t>
  </si>
  <si>
    <t>예</t>
  </si>
  <si>
    <t>{city_name} 인구의 {percent}가 대중교통으로부터 500m 이내에 살고 있습니다.</t>
  </si>
  <si>
    <t>{city_name} 인구의 {percent}가 대중교통으로부터 500m 이내에 거주하며 평균 주중 빈도는 20분 이상입니다.</t>
  </si>
  <si>
    <t>{city_name} 인구의 {percent}는 최소 1.5헥타르 크기의 공공 개방 공간 500m 이내에 거주합니다.</t>
  </si>
  <si>
    <t>{city_name} 인구의 {percent}가 대중교통을 위해 걷기에 참여할 확률이 80%라는 인구 밀도 기준을 충족하는 동네에 살고 있습니다({n}명 {per_unit}).</t>
  </si>
  <si>
    <t>{city_name} 인구의 {percent}가 거리 교차로 밀집도 임계값을 충족하는 동네에 살고 있습니다({n} 교차로 {per_unit}).</t>
  </si>
  <si>
    <t>{city_name} 인구의 {percent}는 국제적으로 25개 도시의 중앙값보다 낮은 점수를 받은 지역에 거주합니다(박스 1).</t>
  </si>
  <si>
    <t>확인된 정책</t>
  </si>
  <si>
    <t>500m 이내에 접근 가능한 인구 비율:</t>
  </si>
  <si>
    <t>인근 인구 밀도(km²당)</t>
  </si>
  <si>
    <t>인근 교차로 밀도(km²당)</t>
  </si>
  <si>
    <t>전 세계 25개 도시의 중앙값 및 사분위수 범위(상자 1)</t>
  </si>
  <si>
    <t>이 보고서에 포함된 공간 분포 지도는 {config[population][name]}에 따라 인구 추정치가 있는 지역에 대한 결과를 표시합니다.</t>
  </si>
  <si>
    <t>이 도시의 쾌적하고 걷기 좋은 도시 거리 또는 공공 장소를 보여주는 고해상도 '주인공 이미지' 사진을 이상적으로 21:10 비율(예: 2100픽셀 x 1000픽셀)의 .jpg 형식으로 제공하세요.</t>
  </si>
  <si>
    <t>이 도시의 쾌적하고 걷기 좋은 도시 거리나 공공 장소를 보여주는 고해상도 '주인공 이미지' 사진을 이상적으로 1:1 비율(예: 1000픽셀 x 1000픽셀)의 .jpg 형식으로 제공하세요.</t>
  </si>
  <si>
    <t>이 보고서는 건강하고 지속 가능한 도시의 다양한 공간 및 정책 지표에서 {city_name}의 성과를 간략하게 설명합니다. 1000개 도시 챌린지의 일환으로 우리는 도시 디자인 및 교통 기능의 공간적 분포와 건강 및 지속 가능성을 촉진하는 도시 계획 정책의 존재 및 품질을 조사했습니다. 이번 조사 결과는 지역 도시 정책에 필요한 변화를 알려줄 수 있습니다. 지도는 {city_name} 전체의 도시 디자인 및 교통 특징 분포를 보여주고 건강하고 지속 가능한 환경을 조성하기 위한 개입으로 가장 큰 혜택을 받을 수 있는 지역을 식별합니다.</t>
  </si>
  <si>
    <t>이 보고서는 건강하고 지속 가능한 도시에 대한 다양한 지표에서 {city_name}의 성과를 간략하게 설명합니다. 1000개 도시 챌린지의 일환으로 우리는 건강과 지속가능성을 촉진하는 도시 계획 정책의 존재와 질을 조사했습니다. 이번 조사 결과는 지역 도시 정책에 필요한 변화를 알려줄 수 있습니다.</t>
  </si>
  <si>
    <t>이 보고서는 건강하고 지속 가능한 도시의 다양한 공간 및 정책 지표에서 {city_name}의 성과를 간략하게 설명합니다. 1000개 도시 챌린지의 일환으로 우리는 건강과 지속 가능성을 촉진하는 도시 디자인과 교통 기능의 공간적 분포를 조사했습니다. 지도는 {city_name} 전체의 도시 디자인 및 교통 특징 분포를 보여주고 건강하고 지속 가능한 환경을 조성하기 위한 개입으로 가장 큰 혜택을 받을 수 있는 지역을 식별합니다.</t>
  </si>
  <si>
    <t>500미터(m) 이내의 편의 시설을 이용할 수 있는 인구 비율</t>
  </si>
  <si>
    <t>도보 편의성 및 목적지 접근성</t>
  </si>
  <si>
    <t>공공 정책은 건강하고 지속 가능한 도시와 지역의 설계와 창조를 지원하는 데 필수적입니다. 1000개 도시 챌린지 정책 체크리스트는 건강하고 지속 가능한 도시에 대한 증거와 원칙에 부합하는 정책의 존재와 품질을 평가하는 데 사용되었습니다.</t>
  </si>
  <si>
    <t>정책 존재 점수</t>
  </si>
  <si>
    <t>건강과 지속가능성을 지원하는 도시 및 교통 정책의 존재</t>
  </si>
  <si>
    <t>정책 품질 점수</t>
  </si>
  <si>
    <t>건강한 도시에 대한 증거와 일치하는 측정 가능한 정책에 대한 정책 품질 등급</t>
  </si>
  <si>
    <t>도시 계획 요구 사항</t>
  </si>
  <si>
    <t>걷기 좋은 동네는 대중교통 서비스를 포함한 지역 편의 시설의 적절한 제공을 지원하기에 충분하지만 과도하지 않은 인구 밀도를 통해 활동적이고 건강하며 지속 가능한 생활 방식을 위한 기회를 제공합니다. 또한 목적지에 가깝고 편리하게 접근할 수 있도록 혼합된 토지 이용과 잘 연결된 도로를 갖추고 있습니다. 고품질의 보행자 기반 시설과 자동차 이용 수요 관리를 통한 교통량 감소도 보행을 장려할 수 있습니다.</t>
  </si>
  <si>
    <t>걷기 편리함의 불평등</t>
  </si>
  <si>
    <t>상자 1: 전 세계 25개 도시에 대한 Lancet Global Health 시리즈 연구</t>
  </si>
  <si>
    <t>1000개 도시 챌린지는 도시 디자인, 교통 및 건강에 관한 2022 Lancet 글로벌 건강 시리즈에 설명된 도시의 건강과 지속 가능성을 평가하는 방법을 확장합니다. 정책 및 공간 지표는 6개 대륙, 19개국 25개 다양한 도시에 대해 여러 언어로 계산, 분석 및 보고되었습니다. 이들 도시는 비교를 위한 유용한 참고 자료를 제공하지만 국제적으로 모든 도시를 대표하는 표본은 아닙니다. 자세한 내용은 도시 디자인, 교통 및 건강에 관한 2022년 Lancet 글로벌 건강 시리즈(https://www.thelancet.com/series/urban-design-2022)를 참조하세요.</t>
  </si>
  <si>
    <t>걷기를 촉진하기 위한 도시 디자인 기준점</t>
  </si>
  <si>
    <t>2022년 Lancet 글로벌 건강 시리즈는 이동을 위해 걷기에 참여할 확률을 최소 80% 달성하려면 평균 도시 지역에 최소 5,700명 km²의 인구 밀도와 km²당 최소 100개의 교차로의 거리 연결이 필요하다는 사실을 발견했습니다. 그리고 상황에 따라. 예비 증거에 따르면 거리 교차로 밀도가 km²당 250명을 초과하고 인구 밀도가 매우 높은 지역(km²당 15,000명 이상)은 신체 활동에 대한 이점이 감소할 수 있습니다. 이는 향후 연구를 위한 중요한 주제이다.</t>
  </si>
  <si>
    <t>이동을 위해 걷기에 참여할 확률</t>
  </si>
  <si>
    <t>km²당 5,700명</t>
  </si>
  <si>
    <t>목표 임계값</t>
  </si>
  <si>
    <t>정책 확인</t>
  </si>
  <si>
    <t>건강한 도시 증거와 일치</t>
  </si>
  <si>
    <t>측정 가능한 목표</t>
  </si>
  <si>
    <t>증거 기반 임계값</t>
  </si>
  <si>
    <t>핵심: 예 ✔ 아니요 ✘ 혼합 ✔/✘ 해당 없음 -</t>
  </si>
  <si>
    <t>건강과 지속가능성을 위한 통합 도시계획 정책</t>
  </si>
  <si>
    <t>토지 이용, 교통, 주택, 공원, 경제 개발 및 인프라를 포함하여 건강하고 지속 가능한 도시를 만드는 데 많은 부문이 참여하고 있습니다. 부문 간 정책 조정을 보장하려면 통합 계획이 필요합니다. 교통 및 도시 정책에 건강 고려사항이 포함되어야 하며, 활동적이고 대중교통에 대한 투자가 우선시되어야 합니다.</t>
  </si>
  <si>
    <t>건강에 초점을 맞춘 교통 정책</t>
  </si>
  <si>
    <t>건강에 초점을 맞춘 조치를 취하는 도시 정책</t>
  </si>
  <si>
    <t>도시/교통 정책의 건강영향평가 요구사항</t>
  </si>
  <si>
    <t>도시/교통 정책은 통합적인 도시 계획을 명시적으로 목표로 합니다.</t>
  </si>
  <si>
    <t>다양한 교통수단에 대한 정부 지출에 대해 공개적으로 이용 가능한 정보</t>
  </si>
  <si>
    <t>보행 편의성 및 목적지 접근 정책</t>
  </si>
  <si>
    <t>거리 연결 요구 사항</t>
  </si>
  <si>
    <t>차량 이용을 방해하는 주차 제한</t>
  </si>
  <si>
    <t>교통 안전 요구 사항</t>
  </si>
  <si>
    <t>보행자 인프라 제공</t>
  </si>
  <si>
    <t>사이클링 인프라 제공</t>
  </si>
  <si>
    <t>걷기 참여대상</t>
  </si>
  <si>
    <t>사이클링 참가 대상</t>
  </si>
  <si>
    <t>주택 밀도 요구 사항</t>
  </si>
  <si>
    <t>그린필드 주택 개발 제한</t>
  </si>
  <si>
    <t>주택 유형/크기의 혼합</t>
  </si>
  <si>
    <t>일상생활을 위한 지역 여행지의 혼합</t>
  </si>
  <si>
    <t>일상생활공간과 가까운 거리</t>
  </si>
  <si>
    <t>고용 분배 요구 사항</t>
  </si>
  <si>
    <t>일자리와 주택의 비율</t>
  </si>
  <si>
    <t>건강한 식품 환경</t>
  </si>
  <si>
    <t>환경디자인을 통한 범죄예방</t>
  </si>
  <si>
    <t>기후 회복력 있는 도시 정책</t>
  </si>
  <si>
    <t>도시 대기 질 및 자연 기반 솔루션</t>
  </si>
  <si>
    <t>도시 대기질, 자연 기반 솔루션 정책</t>
  </si>
  <si>
    <t>대기 오염을 제한하는 교통 정책</t>
  </si>
  <si>
    <t>대기 오염 노출을 줄이기 위한 토지 이용 정책</t>
  </si>
  <si>
    <t>나무 캐노피 및 도시 녹화 요구 사항</t>
  </si>
  <si>
    <t>도시 생물다양성 보호 및 증진</t>
  </si>
  <si>
    <t>기후재난 위험 감소</t>
  </si>
  <si>
    <t>기후 변화에 직면하여 건축 환경은 폭염, 홍수, 산불/산불, 극심한 폭풍과 같이 점점 더 자주 발생하고 극심한 기상 이변이 건강에 미치는 영향을 줄이도록 설계해야 합니다.</t>
  </si>
  <si>
    <t>적응 및 재해 위험 감소 전략</t>
  </si>
  <si>
    <t>대중교통정책</t>
  </si>
  <si>
    <t>고용 및 서비스에 대한 대중교통 접근 요건</t>
  </si>
  <si>
    <t>대중교통 이용을 위한 최소 요구사항</t>
  </si>
  <si>
    <t>대중교통 이용 대상</t>
  </si>
  <si>
    <t>공공 오픈 스페이스 정책</t>
  </si>
  <si>
    <t>공공 개방 공간 접근을 위한 최소 요구 사항</t>
  </si>
  <si>
    <t>대중교통 이용</t>
  </si>
  <si>
    <t>공개 오픈 스페이스 이용</t>
  </si>
  <si>
    <t>자주 이용하는 대중교통에 쉽게 접근할 수 있는 것은 건강하고 지속 가능한 교통 시스템을 결정하는 핵심 요소입니다. 주택 및 직장 근처의 대중교통은 대중교통 이동의 모드 점유율을 증가시켜 교통 관련 걷기를 장려합니다. 지역 일자리와 서비스에 대한 접근을 제공합니다. 건강, 경제 발전, 사회적 포용성 향상; 오염과 탄소 배출을 줄입니다. 서비스 빈도는 역이나 정류장과의 근접성 외에도 대중교통 이용을 장려합니다.</t>
  </si>
  <si>
    <t>고품질 공공 개방 공간에 대한 지역적 접근은 레크리에이션 신체 활동과 정신 건강을 촉진합니다. 인근 공공 개방 공간은 즐겁고 매력적인 환경을 조성하고 도시를 시원하게 하며 생물 다양성을 보호합니다. 도시가 밀집되고 개인 개방 공간이 감소함에 따라 더 많은 공공 개방 공간을 제공하는 것이 인구 건강에 중요합니다. 집에서 400m 이내에 공공 개방 공간이 있으면 걷기를 장려할 수 있습니다. 더 큰 공원에 접근하는 것도 중요할 수 있습니다.</t>
  </si>
  <si>
    <t>토지 이용 및 교통 정책은 대기 오염을 제한하는 데 핵심적인 역할을 하며 건강과 지속 가능성에 대한 다양한 이점을 제공합니다. 도시 녹화, 도시 생물다양성 보호 등 자연 기반 솔루션은 자연과의 접촉을 늘려 정신 건강에 도움이 됩니다. 녹지 공간과 초목 덮개는 도시를 시원하게 하고 극심한 더위에 대한 회복력을 구축하는 데 도움이 됩니다.</t>
  </si>
  <si>
    <t>예시 보고서만 해당됩니다. 구성/지역 폴더의 예제 .yml 파일을 복사하고 편집하여 분석 및 보고를 위한 자체 연구 영역을 정의하세요. 구성 및 분석에 따라 정책 및/또는 공간 지표 보고서는 다음 지침에 따라 생성될 수 있습니다.</t>
  </si>
  <si>
    <t>데이터 및 방법에 대한 자세한 내용은 다음에서 확인할 수 있습니다.</t>
  </si>
  <si>
    <t>인구 데이터</t>
  </si>
  <si>
    <t>도시 경계</t>
  </si>
  <si>
    <t>도시의 특징</t>
  </si>
  <si>
    <t>컬러 스케일</t>
  </si>
  <si>
    <t>소환</t>
  </si>
  <si>
    <t>요약</t>
  </si>
  <si>
    <t>귀하의 도시에 대한 결과를 검토한 후 지역 구성 파일 내에서 구성된 각 언어에 대한 "요약" 텍스트를 수정하여 상황에 맞는 요약을 제공하십시오.</t>
  </si>
  <si>
    <t>이 저작물은 Creative Commons CC BY-NC Attribution-NonCommercial 4.0 International License에 따라 라이센스가 부여됩니다.</t>
  </si>
  <si>
    <t>시 팀원: {author_names}</t>
  </si>
  <si>
    <t>텍스트 편집기를 사용하여 지역 구성 보고 설정을 편집하여 작성자 이름을 추가하세요.</t>
  </si>
  <si>
    <t>보고서 디자인 및 편집: {editor_names}</t>
  </si>
  <si>
    <t>번역: {translation_names}</t>
  </si>
  <si>
    <t>정책 검토는 다음과 같이 수행됩니다.</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</si>
  <si>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</si>
  <si>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</si>
  <si>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</si>
  <si>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</si>
  <si>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</si>
  <si>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</si>
  <si>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</si>
  <si>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</si>
  <si>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</si>
  <si>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</si>
  <si>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</si>
  <si>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</si>
  <si>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</si>
  <si>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</si>
  <si>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</si>
  <si>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</si>
  <si>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</si>
  <si>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</si>
  <si>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</si>
  <si>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</si>
  <si>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</si>
  <si>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</si>
  <si>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</si>
  <si>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</si>
  <si>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</si>
  <si>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</si>
  <si>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</si>
  <si>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</si>
  <si>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</si>
  <si>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</si>
  <si>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</si>
  <si>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</si>
  <si>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</si>
  <si>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</si>
  <si>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</si>
  <si>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</si>
  <si>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</si>
  <si>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</si>
  <si>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</si>
  <si>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</si>
  <si>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</si>
  <si>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</si>
  <si>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</si>
  <si>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</si>
  <si>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</si>
  <si>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</si>
  <si>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</si>
  <si>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</si>
  <si>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</si>
  <si>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</si>
  <si>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</si>
  <si>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</si>
  <si>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</si>
  <si>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</si>
  <si>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</si>
  <si>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</si>
  <si>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</si>
  <si>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</si>
  <si>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</si>
  <si>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</si>
  <si>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</si>
  <si>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</si>
  <si>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</si>
  <si>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</si>
  <si>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</si>
  <si>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</si>
  <si>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</si>
  <si>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</si>
  <si>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</si>
  <si>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</si>
  <si>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</si>
  <si>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</si>
  <si>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</si>
  <si>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</si>
  <si>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</si>
  <si>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</si>
  <si>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</si>
  <si>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</si>
  <si>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</si>
  <si>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</si>
  <si>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</si>
  <si>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</si>
  <si>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</si>
  <si>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</si>
  <si>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</si>
  <si>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</si>
  <si>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</si>
  <si>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</si>
  <si>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</si>
  <si>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</si>
  <si>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</si>
  <si>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</si>
  <si>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</si>
  <si>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</si>
  <si>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</si>
  <si>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</si>
  <si>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</si>
  <si>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</si>
  <si>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</si>
  <si>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</si>
  <si>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</si>
  <si>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</si>
  <si>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</si>
  <si>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</si>
  <si>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</si>
  <si>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</si>
  <si>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</si>
  <si>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</si>
  <si>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</si>
  <si>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</si>
  <si>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</si>
  <si>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</si>
  <si>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</si>
  <si>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</si>
  <si>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</si>
  <si>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</si>
  <si>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</si>
  <si>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</si>
  <si>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</si>
  <si>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</si>
  <si>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</si>
  <si>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</si>
  <si>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</si>
  <si>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</si>
  <si>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</si>
  <si>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</si>
  <si>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</si>
  <si>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</si>
  <si>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</si>
  <si>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گزارش چالش 1000 شهر</t>
  </si>
  <si>
    <t>شاخص های سیاست برای شهرهای سالم و پایدار</t>
  </si>
  <si>
    <t>سیاست و شاخص های فضایی برای شهرهای سالم و پایدار</t>
  </si>
  <si>
    <t>شاخص های فضایی برای شهرهای سالم و پایدار</t>
  </si>
  <si>
    <t>تا زمانی که نتایج و تفسیرها تایید و تایید نشوند، یافته های اولیه برای انتشار عمومی در نظر گرفته نشده است.</t>
  </si>
  <si>
    <t>داده‌های فهرست چک خط‌مشی بارگیری نشدند و نادیده گرفته شدند. به https://healthysustainablecities.github.io/software/#Policy-checklist مراجعه کنید</t>
  </si>
  <si>
    <t>فقط پیش نویس</t>
  </si>
  <si>
    <t>همکاری جهانی شاخص های شهر سالم و پایدار</t>
  </si>
  <si>
    <t>{city_name}، {country} {year}</t>
  </si>
  <si>
    <t>زمینه {city_name}</t>
  </si>
  <si>
    <t>سطوح حکومتی</t>
  </si>
  <si>
    <t>جمعیت شناسی و برابری سلامت</t>
  </si>
  <si>
    <t>زمینه فاجعه زیست محیطی</t>
  </si>
  <si>
    <t>زمینه اضافی</t>
  </si>
  <si>
    <t>فایل پیکربندی منطقه را ویرایش کنید تا زمینه پس زمینه منطقه مورد مطالعه خود را فراهم کنید. لطفاً مکان، تاریخچه و توپوگرافی را به صورت مختصر خلاصه کنید.</t>
  </si>
  <si>
    <t>سطوح زیر از سیاست های دولتی برای {city_name} تجزیه و تحلیل شد: {policy_checklist_levels}.</t>
  </si>
  <si>
    <t>مخاطرات زیست محیطی که ممکن است در دهه آینده بر منطقه شهری تأثیر بگذارد عبارتند از: {policy_checklist_hazards}.</t>
  </si>
  <si>
    <t>سایر ملاحظات مربوط به نابرابری‌های بهداشت شهری و جغرافیا در این شهر، یا ملاحظات داده‌ای که می‌تواند بر تفسیر یافته‌ها تأثیر بگذارد، جزئیات دهید.</t>
  </si>
  <si>
    <t>محلی</t>
  </si>
  <si>
    <t>شهر بزرگ</t>
  </si>
  <si>
    <t>منطقه ای</t>
  </si>
  <si>
    <t>حالت</t>
  </si>
  <si>
    <t>ملی</t>
  </si>
  <si>
    <t>طوفان های شدید</t>
  </si>
  <si>
    <t>سیل</t>
  </si>
  <si>
    <t>آتش‌سوزی‌های جنگلی</t>
  </si>
  <si>
    <t>امواج گرما</t>
  </si>
  <si>
    <t>سرمای شدید</t>
  </si>
  <si>
    <t>طوفان ها</t>
  </si>
  <si>
    <t>طوفان شدید</t>
  </si>
  <si>
    <t>سیکلون ها</t>
  </si>
  <si>
    <t>زمین لرزه ها</t>
  </si>
  <si>
    <t>منطقه مورد مطالعه برای محاسبه شاخص‌های فضایی برای جمعیت {city_name} ارائه شده در این گزارش در نقشه زیر با استفاده از سایه‌دهی خط موازی مشخص شده است.</t>
  </si>
  <si>
    <t>منطقه مطالعه</t>
  </si>
  <si>
    <t>افسانه نقشه</t>
  </si>
  <si>
    <t>تقاطع مرز اداری و محدوده شهری</t>
  </si>
  <si>
    <t>ن</t>
  </si>
  <si>
    <t>کیلومتر</t>
  </si>
  <si>
    <t>متر</t>
  </si>
  <si>
    <t>در هر کیلومتر مربع</t>
  </si>
  <si>
    <t>بازار مواد غذایی</t>
  </si>
  <si>
    <t>خواروبارفروشی کوچک</t>
  </si>
  <si>
    <t>هر فضای باز عمومی</t>
  </si>
  <si>
    <t>فضای باز عمومی بزرگ</t>
  </si>
  <si>
    <t>توقف حمل و نقل عمومی</t>
  </si>
  <si>
    <t>حمل و نقل عمومی با سرویس منظم</t>
  </si>
  <si>
    <t>حمل و نقل عمومی با سرویس منظم (ارزیابی نشده)</t>
  </si>
  <si>
    <t>قابلیت پیاده روی همسایگی نسبت به 25 شهر در سطح بین المللی</t>
  </si>
  <si>
    <t>کم</t>
  </si>
  <si>
    <t>میانگین</t>
  </si>
  <si>
    <t>بالا</t>
  </si>
  <si>
    <t>خیر</t>
  </si>
  <si>
    <t>آره</t>
  </si>
  <si>
    <t>{percent} از جمعیت در {city_name} در فاصله 500 متری حمل‌ونقل عمومی زندگی می‌کنند</t>
  </si>
  <si>
    <t>{percent} از جمعیت در {city_name} در فاصله 500 متری حمل‌ونقل عمومی با 20 دقیقه یا بهتر از میانگین تعداد روزهای هفته زندگی می‌کنند.</t>
  </si>
  <si>
    <t>{percent} از جمعیت در {city_name} در 500 متر فضای باز عمومی به وسعت حداقل 1.5 هکتار زندگی می کنند.</t>
  </si>
  <si>
    <t>{percent} از جمعیت در {city_name} در محله‌هایی زندگی می‌کنند که آستانه تراکم جمعیت را با احتمال 80% برای شرکت در هر پیاده‌روی برای حمل‌ونقل برآورده می‌کنند ({n} نفر {per_unit})</t>
  </si>
  <si>
    <t>{percent} از جمعیت در {city_name} در محله‌هایی زندگی می‌کنند که آستانه تراکم تقاطع خیابان‌ها را به احتمال 80% برای پیاده‌روی برای حمل‌ونقل برآورده می‌کنند ({n} تقاطع {per_unit})</t>
  </si>
  <si>
    <t>{percent} از جمعیت در {city_name} در محله‌هایی زندگی می‌کنند که امتیاز پیاده‌روی کمتر از میانگین ۲۵ شهر در سطح بین‌المللی است (جعبه ۱)</t>
  </si>
  <si>
    <t>سیاست های شناسایی شده</t>
  </si>
  <si>
    <t>درصد جمعیت با دسترسی در 500 متر به:</t>
  </si>
  <si>
    <t>تراکم جمعیت محله (در هر کیلومتر مربع)</t>
  </si>
  <si>
    <t>تراکم تقاطع محله (در هر کیلومتر مربع)</t>
  </si>
  <si>
    <t>محدوده میانه و بین چارکی برای 25 شهر در سطح بین المللی (جعبه 1)</t>
  </si>
  <si>
    <t>نقشه های توزیع فضایی ارائه شده در این گزارش نتایج را برای مناطقی با تخمین جمعیت مطابق با {config[population][name]} نشان می دهد.</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</si>
  <si>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۲۱:۱۰ (مثلاً ۲۱۰۰ پیکسل در ۱۰۰۰ پیکسل)</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</si>
  <si>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۱:۱ (مثلاً ۱۰۰۰ پیکسل در ۱۰۰۰ پیکسل)</t>
  </si>
  <si>
    <t>این گزارش نحوه عملکرد {city_name} را بر روی مجموعه‌ای از شاخص‌های فضایی و سیاستی شهرهای سالم و پایدار نشان می‌دهد. به عنوان بخشی از چالش 1000 شهر، ما توزیع فضایی ویژگی‌های طراحی شهری و حمل‌ونقل و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</si>
  <si>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این گزارش نحوه عملکرد {city_name} را در مجموعه‌ای از شاخص‌های شهرهای سالم و پایدار نشان می‌دهد. به عنوان بخشی از چالش 1000 شهر، ما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t>
  </si>
  <si>
    <t>این گزارش نحوه عملکرد {city_name} را بر روی مجموعه‌ای از شاخص‌های فضایی و سیاستی شهرهای سالم و پایدار نشان می‌دهد. به عنوان بخشی از چالش 1000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</si>
  <si>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500 متری (متر)</t>
  </si>
  <si>
    <t>قابلیت پیاده روی و دسترسی به مقصد</t>
  </si>
  <si>
    <t>سیاست های عمومی برای حمایت از طراحی و ایجاد شهرها و محله های سالم و پایدار ضروری است. چک لیست سیاست چالش 1000 شهر برای ارزیابی حضور و کیفیت سیاست های همسو با شواهد و اصول برای شهرهای سالم و پایدار استفاده شد.</t>
  </si>
  <si>
    <t>امتیاز حضور خط مشی</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</si>
  <si>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</si>
  <si>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</si>
  <si>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</si>
  <si>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</si>
  <si>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</si>
  <si>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نابرابری در راه رفتن</t>
  </si>
  <si>
    <t>کادر 1: مجموعه سلامت جهانی Lancet بر روی 25 شهر در سطح بین المللی مطالعه می کند</t>
  </si>
  <si>
    <t>چالش 1000 شهر روش‌هایی را برای ارزیابی سلامت و پایداری شهرها که در سری‌های سلامت جهانی Lancet 2022 در مورد طراحی شهری، حمل‌ونقل و سلامت بیان شده است، گسترش می‌دهد. شاخص‌های سیاست و فضایی به زبان‌های مختلف برای 25 شهر مختلف در 19 کشور و 6 قاره محاسبه، تجزیه و تحلیل و گزارش شد. این شهرها مرجع مفیدی برای مقایسه هستند، اما نمونه معرف همه شهرها در سطح بین المللی نیستند. برای جزئیات بیشتر، لطفاً سری‌های سلامت جهانی Lancet 2022 را در زمینه طراحی، حمل و نقل و سلامت شهری (https://www.thelancet.com/series/urban-design-2022) ببینید.</t>
  </si>
  <si>
    <t>آستانه طراحی شهری برای ترویج پیاده روی</t>
  </si>
  <si>
    <t>مجموعه سلامت جهانی Lancet در سال 2022 نشان داد که برای دستیابی به حداقل 80 درصد احتمال پیاده روی برای حمل و نقل، یک محله متوسط شهری به تراکم جمعیت حداقل 5700 نفر کیلومتر مربع و اتصال خیابان حداقل 100 تقاطع در هر کیلومتر مربع، تقریباً نیاز دارد. و بسته به زمینه شواهد اولیه نشان داد که تراکم تقاطع خیابان ها بالای 250 در هر کیلومتر مربع و محله های بسیار متراکم (&gt; 15000 نفر در کیلومتر مربع) ممکن است مزایای کاهشی برای فعالیت بدنی داشته باشند. این یک موضوع مهم برای تحقیقات آینده است.</t>
  </si>
  <si>
    <t>احتمال درگیر شدن در هر پیاده روی برای حمل و نقل</t>
  </si>
  <si>
    <t>5700 نفر در هر کیلومتر مربع</t>
  </si>
  <si>
    <t>آستانه هدف</t>
  </si>
  <si>
    <t>سیاست شناسایی شد</t>
  </si>
  <si>
    <t>با شواهد شهرهای سالم همسو می شود</t>
  </si>
  <si>
    <t>هدف قابل اندازه گیری</t>
  </si>
  <si>
    <t>آستانه آگاهی از شواهد</t>
  </si>
  <si>
    <t>کلید: بله ✔ خیر ✘ مختلط ✔/✘ قابل اجرا نیست -</t>
  </si>
  <si>
    <t>سیاست های یکپارچه برنامه ریزی شهری برای سلامت و پایداری</t>
  </si>
  <si>
    <t>بسیاری از بخش ها در ایجاد شهرهای سالم و پایدار از جمله کاربری زمین، حمل و نقل، مسکن، پارک ها، توسعه اقتصادی و زیرساخت ها نقش دارند. برنامه ریزی یکپارچه برای اطمینان از همسویی سیاست در بین بخش ها مورد نیاز است. ملاحظات بهداشتی باید در سیاست های حمل و نقل و شهری گنجانده شود و سرمایه گذاری در حمل و نقل فعال و عمومی باید در اولویت قرار گیرد.</t>
  </si>
  <si>
    <t>سیاست حمل و نقل با اقدامات سلامت محور</t>
  </si>
  <si>
    <t>سیاست شهری با اقدامات سلامت محور</t>
  </si>
  <si>
    <t>الزامات ارزیابی تاثیر سلامت در سیاست شهری/حمل و نقل</t>
  </si>
  <si>
    <t>سیاست شهری/حمل و نقل به صراحت برنامه ریزی شهری یکپارچه را هدف قرار می دهد</t>
  </si>
  <si>
    <t>اطلاعات در دسترس عموم در مورد هزینه های دولت برای روش های مختلف حمل و نقل</t>
  </si>
  <si>
    <t>سیاست‌های پیاده‌روی و دسترسی به مقصد</t>
  </si>
  <si>
    <t>الزامات اتصال خیابان</t>
  </si>
  <si>
    <t>محدودیت های پارکینگ برای جلوگیری از استفاده از خودرو</t>
  </si>
  <si>
    <t>الزامات ایمنی ترافیک</t>
  </si>
  <si>
    <t>تامین زیرساخت های عابر پیاده</t>
  </si>
  <si>
    <t>تامین زیرساخت های دوچرخه سواری</t>
  </si>
  <si>
    <t>اهداف مشارکت پیاده روی</t>
  </si>
  <si>
    <t>اهداف مشارکت دوچرخه سواری</t>
  </si>
  <si>
    <t>الزامات تراکم مسکن</t>
  </si>
  <si>
    <t>محدودیت در توسعه مسکن سبز</t>
  </si>
  <si>
    <t>ترکیبی از انواع مسکن / اندازه</t>
  </si>
  <si>
    <t>ترکیبی از مقاصد محلی برای زندگی روزمره</t>
  </si>
  <si>
    <t>فاصله نزدیک به مقاصد زندگی روزانه</t>
  </si>
  <si>
    <t>الزامات توزیع اشتغال</t>
  </si>
  <si>
    <t>نسبت شغل به مسکن</t>
  </si>
  <si>
    <t>محیط های غذایی سالم</t>
  </si>
  <si>
    <t>پیشگیری از جرم از طریق طراحی محیطی</t>
  </si>
  <si>
    <t>سیاست های شهرهای تاب آور آب و هوا</t>
  </si>
  <si>
    <t>کیفیت هوای شهری و راهکارهای مبتنی بر طبیعت</t>
  </si>
  <si>
    <t>کیفیت هوای شهری و سیاست‌های راه‌حل‌های مبتنی بر طبیعت</t>
  </si>
  <si>
    <t>سیاست های حمل و نقل برای محدود کردن آلودگی هوا</t>
  </si>
  <si>
    <t>سیاست های کاربری زمین برای کاهش قرار گرفتن در معرض آلودگی هوا</t>
  </si>
  <si>
    <t>تاج درخت و الزامات سبز شدن شهری</t>
  </si>
  <si>
    <t>حفاظت و ارتقای تنوع زیستی شهری</t>
  </si>
  <si>
    <t>کاهش خطر بلایای آب و هوایی</t>
  </si>
  <si>
    <t>در مواجهه با تغییرات اقلیمی، محیط های ساخته شده باید به گونه ای طراحی شوند که اثرات سلامتی ناشی از رویدادهای شدید آب و هوایی مکرر و شدید، مانند امواج گرما، سیل، آتش سوزی در بوته ها/ آتش سوزی های جنگلی و طوفان های شدید را کاهش دهند.</t>
  </si>
  <si>
    <t>استراتژی های سازگاری و کاهش خطر بلایا</t>
  </si>
  <si>
    <t>سیاست حمل و نقل عمومی</t>
  </si>
  <si>
    <t>الزامات دسترسی حمل و نقل عمومی به اشتغال و خدمات</t>
  </si>
  <si>
    <t>حداقل الزامات برای دسترسی به حمل و نقل عمومی</t>
  </si>
  <si>
    <t>اهداف برای استفاده از حمل و نقل عمومی</t>
  </si>
  <si>
    <t>سیاست فضای باز عمومی</t>
  </si>
  <si>
    <t>حداقل الزامات برای دسترسی به فضای باز عمومی</t>
  </si>
  <si>
    <t>دسترسی به حمل و نقل عمومی</t>
  </si>
  <si>
    <t>دسترسی به فضای باز عمومی</t>
  </si>
  <si>
    <t>دسترسی آسان به حمل و نقل عمومی مکرر عامل تعیین کننده سیستم های حمل و نقل سالم و پایدار است. حمل‌ونقل عمومی در نزدیکی مسکن و اشتغال، سهم سفرهای حمل‌ونقل عمومی را افزایش می‌دهد، بنابراین پیاده‌روی مرتبط با حمل و نقل را تشویق می‌کند. ارائه دسترسی به مشاغل و خدمات منطقه ای؛ بهبود سلامت، توسعه اقتصادی و فراگیری اجتماعی؛ و کاهش آلودگی و انتشار کربن. فراوانی خدمات همچنین استفاده از حمل و نقل عمومی را تشویق می کند، علاوه بر نزدیکی ایستگاه ها یا ایستگاه ها.</t>
  </si>
  <si>
    <t>دسترسی محلی به فضای باز عمومی با کیفیت بالا باعث ارتقای فعالیت بدنی تفریحی و سلامت روان می شود. فضای باز عمومی مجاور، محیط های دلپذیر و جذابی ایجاد می کند، به خنک شدن شهر کمک می کند و از تنوع زیستی محافظت می کند. با متراکم شدن شهرها و کاهش فضای باز خصوصی، فراهم کردن فضای باز عمومی بیشتر برای سلامت جمعیت حیاتی است. داشتن فضای باز عمومی در 400 متری خانه ها می تواند پیاده روی را تشویق کند. دسترسی به پارک های بزرگتر نیز ممکن است مهم باشد.</t>
  </si>
  <si>
    <t>سیاست‌های کاربری زمین و حمل‌ونقل نقش کلیدی در محدود کردن آلودگی هوا، با مزایای متعدد برای سلامت و پایداری دارند. راه حل های مبتنی بر طبیعت، از جمله سبز شدن شهری و حفاظت از تنوع زیستی شهری، با افزایش تماس با طبیعت، مزایای سلامت روانی را به همراه دارد. فضاهای سبز و پوشش گیاهی می توانند شهرها را خنک کنند و به ایجاد انعطاف پذیری در برابر گرمای شدید کمک کنند.</t>
  </si>
  <si>
    <t>فقط گزارش نمونه نمونه فایل yml. را در پوشه configuration/regions کپی و ویرایش کنید تا منطقه مطالعه خود را برای تجزیه و تحلیل و گزارش تعریف کنید. پس از پیکربندی و تجزیه و تحلیل، ممکن است گزارش های سیاست و/یا شاخص فضایی بر اساس دستورالعمل های موجود در</t>
  </si>
  <si>
    <t>جزئیات کامل داده ها و روش ها در اینجا موجود است</t>
  </si>
  <si>
    <t>داده های جمعیت</t>
  </si>
  <si>
    <t>مرزهای شهری</t>
  </si>
  <si>
    <t>ویژگی های شهری</t>
  </si>
  <si>
    <t>مقیاس رنگ</t>
  </si>
  <si>
    <t>نقل قول</t>
  </si>
  <si>
    <t>خلاصه</t>
  </si>
  <si>
    <t>پس از بررسی نتایج برای شهر خود، با تغییر متن "خلاصه" برای هر زبان پیکربندی شده در فایل پیکربندی منطقه، یک خلاصه متنی ارائه دهید.</t>
  </si>
  <si>
    <t>این اثر تحت مجوز Creative Commons CC BY-NC Attribution-NonCommercial 4.0 International مجوز دارد.</t>
  </si>
  <si>
    <t>اعضای تیم شهر: {author_names}</t>
  </si>
  <si>
    <t>با ویرایش تنظیمات گزارش پیکربندی منطقه با استفاده از ویرایشگر متن، نام نویسنده را اضافه کنید</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</si>
  <si>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</si>
  <si>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</si>
  <si>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</si>
  <si>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</si>
  <si>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</si>
  <si>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</si>
  <si>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</si>
  <si>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</si>
  <si>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</si>
  <si>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</si>
  <si>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</si>
  <si>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</si>
  <si>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</si>
  <si>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</si>
  <si>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</si>
  <si>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</si>
  <si>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</si>
  <si>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</si>
  <si>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</si>
  <si>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</si>
  <si>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</si>
  <si>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</si>
  <si>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</si>
  <si>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</si>
  <si>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</si>
  <si>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</si>
  <si>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</si>
  <si>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</si>
  <si>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</si>
  <si>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</si>
  <si>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</si>
  <si>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</si>
  <si>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</si>
  <si>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</si>
  <si>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</si>
  <si>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</si>
  <si>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</si>
  <si>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</si>
  <si>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</si>
  <si>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</si>
  <si>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</si>
  <si>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</si>
  <si>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</si>
  <si>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</si>
  <si>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</si>
  <si>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</si>
  <si>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</si>
  <si>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</si>
  <si>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</si>
  <si>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</si>
  <si>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</si>
  <si>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</si>
  <si>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</si>
  <si>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</si>
  <si>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</si>
  <si>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</si>
  <si>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</si>
  <si>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</si>
  <si>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</si>
  <si>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</si>
  <si>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</si>
  <si>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</si>
  <si>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</si>
  <si>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</si>
  <si>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</si>
  <si>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</si>
  <si>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</si>
  <si>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</si>
  <si>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</si>
  <si>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</si>
  <si>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</si>
  <si>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</si>
  <si>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</si>
  <si>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</si>
  <si>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</si>
  <si>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</si>
  <si>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</si>
  <si>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</si>
  <si>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</si>
  <si>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</si>
  <si>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</si>
  <si>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</si>
  <si>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</si>
  <si>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</si>
  <si>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</si>
  <si>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</si>
  <si>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</si>
  <si>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</si>
  <si>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</si>
  <si>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</si>
  <si>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</si>
  <si>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</si>
  <si>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</si>
  <si>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</si>
  <si>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</si>
  <si>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</si>
  <si>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</si>
  <si>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</si>
  <si>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</si>
  <si>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</si>
  <si>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</si>
  <si>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</si>
  <si>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</si>
  <si>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</si>
  <si>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</si>
  <si>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</si>
  <si>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</si>
  <si>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</si>
  <si>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</si>
  <si>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</si>
  <si>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</si>
  <si>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</si>
  <si>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</si>
  <si>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</si>
  <si>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</si>
  <si>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</si>
  <si>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</si>
  <si>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</si>
  <si>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</si>
  <si>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</si>
  <si>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</si>
  <si>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</si>
  <si>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</si>
  <si>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</si>
  <si>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</si>
  <si>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</si>
  <si>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</si>
  <si>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</si>
  <si>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</si>
  <si>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</si>
  <si>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</si>
  <si>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</si>
  <si>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</si>
  <si>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</si>
  <si>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</si>
  <si>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</si>
  <si>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</si>
  <si>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</si>
  <si>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</si>
  <si>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</si>
  <si>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</si>
  <si>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</si>
  <si>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</si>
  <si>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</si>
  <si>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</si>
  <si>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</si>
  <si>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</si>
  <si>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</si>
  <si>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</si>
  <si>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</si>
  <si>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</si>
  <si>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</si>
  <si>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</si>
  <si>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</si>
  <si>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</si>
  <si>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</si>
  <si>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</si>
  <si>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</si>
  <si>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</si>
  <si>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</si>
  <si>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Behdad-Regular</t>
  </si>
  <si>
    <t>configuration/fonts/Behdad-1.0.0/Behdad-Regular.ttf</t>
  </si>
  <si>
    <t>Text shaping</t>
  </si>
  <si>
    <t>https://github.com/font-store/BehdadFont/releases/download/1.0.0/Behdad-1.0.0.zip</t>
  </si>
  <si>
    <t>https://github.com/font-store/BehdadFont</t>
  </si>
  <si>
    <t>Name of script</t>
  </si>
  <si>
    <t>In English</t>
  </si>
  <si>
    <t>Additional comment(s)</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</si>
  <si>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</si>
  <si>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</si>
  <si>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</si>
  <si>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</si>
  <si>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</si>
  <si>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</si>
  <si>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</si>
  <si>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</si>
  <si>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</si>
  <si>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</si>
  <si>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</si>
  <si>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</si>
  <si>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</si>
  <si>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</si>
  <si>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</si>
  <si>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</si>
  <si>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</si>
  <si>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</si>
  <si>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</si>
  <si>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</si>
  <si>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</si>
  <si>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</si>
  <si>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</si>
  <si>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</si>
  <si>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</si>
  <si>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</si>
  <si>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</si>
  <si>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</si>
  <si>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</si>
  <si>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</si>
  <si>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</si>
  <si>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</si>
  <si>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</si>
  <si>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</si>
  <si>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</si>
  <si>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</si>
  <si>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</si>
  <si>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</si>
  <si>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</si>
  <si>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</si>
  <si>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</si>
  <si>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</si>
  <si>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</si>
  <si>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</si>
  <si>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</si>
  <si>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</si>
  <si>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</si>
  <si>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</si>
  <si>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nút giao mỗi km²</t>
  </si>
  <si>
    <t>5.700 người/km²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</si>
  <si>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</si>
  <si>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</si>
  <si>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</si>
  <si>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</si>
  <si>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</si>
  <si>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</si>
  <si>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</si>
  <si>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</si>
  <si>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</si>
  <si>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</si>
  <si>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</si>
  <si>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</si>
  <si>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</si>
  <si>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100 cruïlles per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</si>
  <si>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</si>
  <si>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</si>
  <si>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</si>
  <si>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</si>
  <si>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</si>
  <si>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</si>
  <si>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</si>
  <si>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</si>
  <si>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</si>
  <si>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</si>
  <si>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</si>
  <si>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</si>
  <si>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</si>
  <si>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</si>
  <si>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</si>
  <si>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</si>
  <si>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</si>
  <si>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</si>
  <si>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</si>
  <si>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</si>
  <si>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</si>
  <si>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</si>
  <si>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</si>
  <si>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</si>
  <si>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</si>
  <si>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</si>
  <si>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</si>
  <si>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</si>
  <si>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</si>
  <si>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</si>
  <si>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</si>
  <si>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</si>
  <si>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</si>
  <si>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</si>
  <si>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</si>
  <si>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</si>
  <si>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</si>
  <si>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</si>
  <si>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</si>
  <si>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</si>
  <si>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</si>
  <si>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</si>
  <si>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</si>
  <si>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</si>
  <si>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</si>
  <si>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</si>
  <si>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</si>
  <si>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</si>
  <si>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</si>
  <si>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</si>
  <si>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</si>
  <si>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</si>
  <si>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</si>
  <si>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</si>
  <si>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</si>
  <si>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</si>
  <si>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</si>
  <si>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</si>
  <si>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</si>
  <si>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</si>
  <si>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</si>
  <si>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</si>
  <si>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</si>
  <si>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</si>
  <si>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</si>
  <si>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</si>
  <si>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</si>
  <si>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</si>
  <si>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</si>
  <si>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</si>
  <si>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</si>
  <si>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</si>
  <si>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</si>
  <si>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</si>
  <si>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</si>
  <si>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</si>
  <si>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</si>
  <si>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</si>
  <si>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</si>
  <si>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</si>
  <si>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</si>
  <si>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</si>
  <si>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</si>
  <si>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</si>
  <si>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</si>
  <si>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</si>
  <si>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</si>
  <si>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</si>
  <si>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</si>
  <si>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</si>
  <si>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</si>
  <si>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</si>
  <si>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</si>
  <si>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</si>
  <si>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</si>
  <si>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</si>
  <si>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</si>
  <si>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</si>
  <si>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</si>
  <si>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</si>
  <si>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</si>
  <si>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</si>
  <si>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</si>
  <si>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</si>
  <si>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</si>
  <si>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</si>
  <si>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</si>
  <si>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</si>
  <si>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</si>
  <si>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</si>
  <si>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</si>
  <si>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</si>
  <si>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</si>
  <si>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</si>
  <si>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</si>
  <si>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</si>
  <si>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</si>
  <si>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</si>
  <si>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</si>
  <si>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</si>
  <si>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</si>
  <si>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</si>
  <si>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</si>
  <si>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</si>
  <si>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</si>
  <si>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</si>
  <si>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</si>
  <si>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</si>
  <si>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</si>
  <si>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</si>
  <si>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</si>
  <si>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</si>
  <si>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</si>
  <si>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</si>
  <si>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</si>
  <si>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</si>
  <si>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</si>
  <si>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</si>
  <si>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</si>
  <si>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</si>
  <si>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</si>
  <si>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</si>
  <si>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</si>
  <si>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</si>
  <si>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</si>
  <si>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</si>
  <si>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</si>
  <si>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</si>
  <si>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</si>
  <si>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</si>
  <si>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</si>
  <si>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</si>
  <si>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</si>
  <si>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</si>
  <si>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</si>
  <si>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</si>
  <si>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</si>
  <si>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</si>
  <si>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</si>
  <si>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</si>
  <si>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</si>
  <si>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väestöstä kaupungissa {city_name} asuu 500 metrin säteellä vähintään 1,5 hehtaarin kokoisesta julkisesta avoimesta tilasta</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</si>
  <si>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</si>
  <si>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</si>
  <si>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</si>
  <si>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</si>
  <si>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im Umkreis von 500 m um öffentliche Verkehrsmittel mit einer durchschnittlichen Verkehrsfrequenz von 20 Minuten oder mehr an Wochentagen</t>
  </si>
  <si>
    <t>{percent} der Bevölkerung in {city_name} leben in einem Umkreis von 500 m um eine öffentliche Freifläche von mindestens 1,5 Hektar</t>
  </si>
  <si>
    <t>{percent} der Bevölkerung in {city_name} leben in Vierteln, die den Bevölkerungsdichteschwellenwert für eine 80-prozentige Wahrscheinlichkeit erfüllen, zu Fuß zu gehen, um sich fortzubewegen ({n} Personen {per_unit})</t>
  </si>
  <si>
    <t>{percent} der Bevölkerung in {city_name} leben in Vierteln, die den Schwellenwert für die Straßenkreuzungsdichte erreichen, sodass eine Wahrscheinlichkeit von 80 % besteht, zu Fuß zu gehen, um sich fortzubewegen ({n} Kreuzungen {per_unit})</t>
  </si>
  <si>
    <t>{percent} der Bevölkerung in {city_name} leben in Vierteln, deren Bewertung der Fußgängerfreundlichkeit unter dem Median von 25 Städten weltweit liegt (Kasten 1)</t>
  </si>
  <si>
    <t>mahallin {city_name}</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</si>
  <si>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</si>
  <si>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</si>
  <si>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</si>
  <si>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</si>
  <si>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</si>
  <si>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</si>
  <si>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</si>
  <si>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</si>
  <si>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</si>
  <si>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</si>
  <si>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</si>
  <si>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</si>
  <si>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</si>
  <si>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</si>
  <si>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</si>
  <si>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</si>
  <si>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</si>
  <si>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</si>
  <si>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</si>
  <si>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</si>
  <si>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</si>
  <si>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مرز شهری ({source})</t>
  </si>
  <si>
    <t>مرز منطقه مطالعه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</si>
  <si>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</si>
  <si>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</si>
  <si>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</si>
  <si>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Dhirendra Singh recommended Kruti Dev 010 (https://hindityping.info/download/hindi-fonts-kruti-dev) or Tiro (https://fonts.google.com/specimen/Tiro+Devanagari+Hindi).  Kruti Dev 010 didn't work; instead tried Gargi recommended in official FPDF2 demo.</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</si>
  <si>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</si>
  <si>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</si>
  <si>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contesto {city_name}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</si>
  <si>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</si>
  <si>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</si>
  <si>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</si>
  <si>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</si>
  <si>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</si>
  <si>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</si>
  <si>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</si>
  <si>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</si>
  <si>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</si>
  <si>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</si>
  <si>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</si>
  <si>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</si>
  <si>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</si>
  <si>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</si>
  <si>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</si>
  <si>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</si>
  <si>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</si>
  <si>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</si>
  <si>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</si>
  <si>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</si>
  <si>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</si>
  <si>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</si>
  <si>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</si>
  <si>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</si>
  <si>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</si>
  <si>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</si>
  <si>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</si>
  <si>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</si>
  <si>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</si>
  <si>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</si>
  <si>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</si>
  <si>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</si>
  <si>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</si>
  <si>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</si>
  <si>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</si>
  <si>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1000 Şehir Mücadelesi raporu</t>
  </si>
  <si>
    <t>Sağlıklı ve sürdürülebilir şehirler için politika göstergeleri</t>
  </si>
  <si>
    <t>Sağlıklı ve sürdürülebilir şehirler için politika ve mekansal göstergeler</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</si>
  <si>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</si>
  <si>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</si>
  <si>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</si>
  <si>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</si>
  <si>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</si>
  <si>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</si>
  <si>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Hükümet seviyeleri</t>
  </si>
  <si>
    <t>Demografi ve sağlık eşitliği</t>
  </si>
  <si>
    <t>Çevre felaketi bağlamı</t>
  </si>
  <si>
    <t>Ek bağlam</t>
  </si>
  <si>
    <t>Çalışma bölgeniz için arka plan bağlamı sağlamak üzere bölge yapılandırma dosyasını düzenleyin. Lütfen konumu, tarihi ve topografyayı ilgili olduğu şekilde kısaca özetleyin.</t>
  </si>
  <si>
    <t>{city_name} için şu hükümet politikası düzeyleri analiz edildi: {policy_checklist_levels}.</t>
  </si>
  <si>
    <t>Önümüzdeki on yılda kentsel alanı etkileyebilecek çevresel tehlikeler arasında şunlar yer almaktadır: {policy_checklist_hazards}.</t>
  </si>
  <si>
    <t>Bu şehirdeki kentsel sağlık eşitsizlikleri ve coğrafya ile ilgili diğer hususları veya bulguların yorumlanmasını etkileyebilecek veri hususlarını ayrıntılarıyla belirtin.</t>
  </si>
  <si>
    <t>Yerel</t>
  </si>
  <si>
    <t>Büyükşehir</t>
  </si>
  <si>
    <t>Bölgesel</t>
  </si>
  <si>
    <t>Durum</t>
  </si>
  <si>
    <t>Ulusal</t>
  </si>
  <si>
    <t>Şiddetli fırtınalar</t>
  </si>
  <si>
    <t>Seller</t>
  </si>
  <si>
    <t>Orman yangınları/orman yangınları</t>
  </si>
  <si>
    <t>Sıcak hava dalgası</t>
  </si>
  <si>
    <t>Aşırı soğuk</t>
  </si>
  <si>
    <t>Tayfunlar</t>
  </si>
  <si>
    <t>Kasırgalar</t>
  </si>
  <si>
    <t>Depremler</t>
  </si>
  <si>
    <t>Bu raporda sunulan {city_name} nüfusu için mekansal göstergeleri hesaplamak için kullanılan çalışma bölgesi, aşağıdaki haritada paralel çizgi gölgelemesi kullanılarak vurgulanmıştır.</t>
  </si>
  <si>
    <t>Çalışma bölgesi</t>
  </si>
  <si>
    <t>Harita efsanesi</t>
  </si>
  <si>
    <t>İdari sınır ({source})</t>
  </si>
  <si>
    <t>Kent sınırı ({source})</t>
  </si>
  <si>
    <t>Çalışma bölgesi sınırı ({source})</t>
  </si>
  <si>
    <t>idari sınır ile kentsel sınırın kesişimi</t>
  </si>
  <si>
    <t>kilometre</t>
  </si>
  <si>
    <t>km² başına</t>
  </si>
  <si>
    <t>Yemek marketi</t>
  </si>
  <si>
    <t>Market</t>
  </si>
  <si>
    <t>Herhangi bir kamuya açık alan</t>
  </si>
  <si>
    <t>Büyük halka açık alan</t>
  </si>
  <si>
    <t>Toplu taşıma durağı</t>
  </si>
  <si>
    <t>Düzenli servisli toplu taşıma</t>
  </si>
  <si>
    <t>Düzenli hizmet veren toplu taşıma (değerlendirilmedi)</t>
  </si>
  <si>
    <t>Uluslararası 25 şehre göre mahallede yürünebilirlik</t>
  </si>
  <si>
    <t>Düşük</t>
  </si>
  <si>
    <t>Ortalama</t>
  </si>
  <si>
    <t>Yüksek</t>
  </si>
  <si>
    <t>HAYIR</t>
  </si>
  <si>
    <t>Evet</t>
  </si>
  <si>
    <t>{city_name} şehrinde nüfusun {percent} kadarı toplu taşıma araçlarına 500 metre mesafede yaşıyor</t>
  </si>
  <si>
    <t>{city_name}'deki nüfusun {percent} kısmı, toplu taşıma araçlarına 500 metre mesafede yaşıyor ve hafta içi ortalama 20 dakika veya daha iyi bir sıklıkta yaşıyor</t>
  </si>
  <si>
    <t>{city_name}'deki nüfusun {percent} kadarı, en az 1,5 hektarlık kamuya açık alanın 500 metre yakınında yaşıyor</t>
  </si>
  <si>
    <t>{city_name}'deki nüfusun {percent}'i, ulaşım amacıyla herhangi bir yürüyüşe katılma olasılığının %80 olduğu nüfus yoğunluğu eşiğini karşılayan mahallelerde yaşıyor ({n} kişi {per_unit})</t>
  </si>
  <si>
    <t>{city_name}'deki nüfusun {percent} kısmı, ulaşım için herhangi bir yürüyüşe katılma olasılığının %80 olduğu sokak kavşağı yoğunluk eşiğini karşılayan mahallelerde yaşıyor ({n} kavşak {per_unit})</t>
  </si>
  <si>
    <t>{city_name} şehrinde nüfusun {percent} kadarı, yürünebilirlik puanı uluslararası 25 şehrin ortalama değerinin altında olan mahallelerde yaşıyor (Kutu 1)</t>
  </si>
  <si>
    <t>Tanımlanan politikalar</t>
  </si>
  <si>
    <t>Aşağıdakilere 500 m mesafede erişimi olan nüfusun yüzdesi:</t>
  </si>
  <si>
    <t>Mahalle nüfus yoğunluğu (km² başına)</t>
  </si>
  <si>
    <t>Mahalle kavşak yoğunluğu (km² başına)</t>
  </si>
  <si>
    <t>Uluslararası olarak 25 şehir için medyan ve çeyrekler arası aralık (Kutu 1)</t>
  </si>
  <si>
    <t>Bu raporda yer alan mekansal dağılım haritaları, {config[population][name]}'e göre nüfus tahminlerine sahip alanlara ilişkin sonuçları göstermektedir.</t>
  </si>
  <si>
    <t>Lütfen bu şehir için keyifli, yürünebilir bir şehir caddesini veya kamusal alanını gösteren, ideal olarak .jpg formatında, boyutları 21:10 (örneğin 2100 piksele 1000 piksel) olan yüksek çözünürlüklü bir 'kahraman resmi' fotoğrafı sağlayın.</t>
  </si>
  <si>
    <t>Lütfen bu şehir için keyifli, yürünebilir bir caddeyi veya kamusal alanı gösteren yüksek çözünürlüklü bir 'kahraman resmi' fotoğrafı sağlayın; ideal olarak .jpg formatında, boyutları 1:1 oranında (örneğin 1000 piksele 1000 piksel)</t>
  </si>
  <si>
    <t>Bu rapor, {city_name} şehrinin sağlıklı ve sürdürülebilir şehirlere ilişkin çeşitli mekansal ve politika göstergeleri açısından nasıl performans gösterdiğini özetlemektedir. 1000 Şehir Mücadelesi'nin bir parçası olarak kentsel tasarım ve ulaşım özelliklerinin mekansal dağılımını, sağlık ve sürdürülebilirliği teşvik eden şehir planlama politikalarının varlığını ve kalitesini inceledik. Bulgular yerel şehir politikalarında gereken değişikliklere bilgi verebilir. Haritalar, kentsel tasarım ve ulaşım özelliklerinin {city_name} genelindeki dağılımını gösteriyor ve sağlıklı ve sürdürülebilir ortamlar yaratmaya yönelik müdahalelerden en fazla fayda sağlayabilecek alanları belirliyor.</t>
  </si>
  <si>
    <t>Bu rapor, {city_name} şehrinin sağlıklı ve sürdürülebilir şehirlere ilişkin çeşitli göstergelerde nasıl performans gösterdiğini özetlemektedir. 1000 Şehir Mücadelesi kapsamında sağlık ve sürdürülebilirliği teşvik eden şehir planlama politikalarının varlığını ve kalitesini inceledik. Bulgular yerel şehir politikalarında gereken değişikliklere bilgi verebilir.</t>
  </si>
  <si>
    <t>Bu rapor, {city_name} şehrinin sağlıklı ve sürdürülebilir şehirlere ilişkin çeşitli mekansal ve politika göstergeleri açısından nasıl performans gösterdiğini özetlemektedir. 1000 Şehir Yarışması'nın bir parçası olarak, sağlık ve sürdürülebilirliği teşvik eden kentsel tasarım ve ulaşım özelliklerinin mekansal dağılımını inceledik. Haritalar, kentsel tasarım ve ulaşım özelliklerinin {city_name} genelindeki dağılımını gösteriyor ve sağlıklı ve sürdürülebilir ortamlar yaratmaya yönelik müdahalelerden en fazla fayda sağlayabilecek alanları belirliyor.</t>
  </si>
  <si>
    <t>500 metre (m) içindeki olanaklara erişimi olan nüfusun yüzdesi</t>
  </si>
  <si>
    <t>Yürünebilirlik ve varış noktasına erişim</t>
  </si>
  <si>
    <t>Kamu politikaları, sağlıklı ve sürdürülebilir şehirlerin ve mahallelerin tasarımını ve yaratılmasını desteklemek için gereklidir. 1000 Şehir Mücadelesi Politikası Kontrol Listesi, sağlıklı ve sürdürülebilir şehirlere yönelik kanıt ve ilkelerle uyumlu politikaların varlığını ve kalitesini değerlendirmek için kullanıldı.</t>
  </si>
  <si>
    <t>Politika varlığı puanı</t>
  </si>
  <si>
    <t>Sağlık ve sürdürülebilirliği destekleyen kent ve ulaşım politikalarının varlığı</t>
  </si>
  <si>
    <t>Politika kalite puanı</t>
  </si>
  <si>
    <t>Sağlıklı şehirlere ilişkin kanıtlarla uyumlu ölçülebilir politikalar için politika kalitesi derecelendirmesi</t>
  </si>
  <si>
    <t>Şehir planlama gereksinimleri</t>
  </si>
  <si>
    <t>Yürünebilir mahalleler, toplu taşıma hizmetleri de dahil olmak üzere yerel olanakların yeterli şekilde sağlanmasını desteklemek için yeterli ancak aşırı olmayan nüfus yoğunluğuna sahip olmaları yoluyla aktif, sağlıklı ve sürdürülebilir yaşam tarzları için fırsatlar sağlar. Ayrıca varış noktalarına yakın ve rahat erişim sağlamak için karma arazi kullanımlarına ve iyi bağlantılı sokaklara sahiptirler. Yüksek kaliteli yaya altyapısı ve araç kullanımına yönelik talebin yönetilmesi yoluyla trafiğin azaltılması, ulaşım için yürümeyi de teşvik edebilir.</t>
  </si>
  <si>
    <t>Yürünebilirlik eşitsizlikleri</t>
  </si>
  <si>
    <t>Kutu 1: Uluslararası 25 şehri kapsayan Lancet Küresel Sağlık Serisi araştırması</t>
  </si>
  <si>
    <t>1000 Şehir Mücadelesi, kentsel tasarım, ulaşım ve sağlıkla ilgili 2022 Lancet Küresel Sağlık Serisinde özetlenen şehirlerin sağlığını ve sürdürülebilirliğini değerlendirmeye yönelik yöntemleri genişletiyor. 19 ülke ve 6 kıtadaki 25 farklı şehir için politika ve mekansal göstergeler birden fazla dilde hesaplandı, analiz edildi ve raporlandı. Bu şehirler karşılaştırmalar için yararlı bir referans sağlar ancak uluslararası düzeydeki tüm şehirleri temsil eden bir örnek değildir. Daha fazla ayrıntı için lütfen Kentsel tasarım, ulaşım ve sağlıkla ilgili 2022 Lancet Küresel Sağlık Serisine bakın (https://www.thelancet.com/series/urban-design-2022).</t>
  </si>
  <si>
    <t>Yürümeyi teşvik edecek kentsel tasarım eşikleri</t>
  </si>
  <si>
    <t>2022 Lancet Küresel Sağlık Serisi, ulaşım amacıyla herhangi bir yürüyüşe katılma olasılığının en az %80 olması için, ortalama bir kentsel mahallenin en az 5700 kişilik km² nüfus yoğunluğuna ve yaklaşık olarak km² başına en az 100 kavşakta sokak bağlantısına ihtiyaç duyacağını ortaya çıkardı. ve bağlama bağlı olarak. Ön kanıtlar, km² başına 250'nin üzerindeki cadde kavşak yoğunluğunun ve aşırı yoğun mahallelerin (km² başına &gt; 15.000 kişi) fiziksel aktivite açısından azalan faydalara sahip olabileceğini gösterdi. Bu gelecekteki araştırmalar için önemli bir konudur.</t>
  </si>
  <si>
    <t>Ulaşım için herhangi bir yürüyüşe katılma olasılığı</t>
  </si>
  <si>
    <t>km² başına 5.700 kişi</t>
  </si>
  <si>
    <t>Km² başına 100 kavşak</t>
  </si>
  <si>
    <t>hedef eşik</t>
  </si>
  <si>
    <t>Politika belirlendi</t>
  </si>
  <si>
    <t>Sağlıklı şehirler kanıtlarıyla uyumludur</t>
  </si>
  <si>
    <t>Ölçülebilir hedef</t>
  </si>
  <si>
    <t>Kanıta dayalı eşik</t>
  </si>
  <si>
    <t>Anahtar: Evet ✔ Hayır ✘ Karışık ✔/✘ Uygulanamaz -</t>
  </si>
  <si>
    <t>Sağlık ve sürdürülebilirlik için entegre şehir planlama politikaları</t>
  </si>
  <si>
    <t>Arazi kullanımı, ulaşım, konut, parklar, ekonomik kalkınma ve altyapı dahil olmak üzere birçok sektör sağlıklı ve sürdürülebilir şehirler yaratmaya dahil oluyor. Sektörler arasında politika uyumu sağlamak için entegre planlama gereklidir. Sağlık hususlarının ulaşım ve kentsel politikalara dahil edilmesi ve aktif ve toplu taşıma yatırımlarına öncelik verilmesi gerekmektedir.</t>
  </si>
  <si>
    <t>Sağlık odaklı eylemlerle ulaştırma politikası</t>
  </si>
  <si>
    <t>Sağlık odaklı eylemlerle kentsel politika</t>
  </si>
  <si>
    <t>Kentsel/ulaşım politikasında Sağlık Etki Değerlendirmesi gereklilikleri</t>
  </si>
  <si>
    <t>Kent/ulaşım politikası açıkça entegre şehir planlamasını hedefliyor</t>
  </si>
  <si>
    <t>Farklı ulaşım modlarına yönelik hükümet harcamalarına ilişkin kamuya açık bilgiler</t>
  </si>
  <si>
    <t>Yürünebilirlik ve varış noktasına erişim politikaları</t>
  </si>
  <si>
    <t>Sokak bağlantı gereksinimleri</t>
  </si>
  <si>
    <t>Araba kullanımını caydırmak için park kısıtlamaları</t>
  </si>
  <si>
    <t>Trafik güvenliği gereksinimleri</t>
  </si>
  <si>
    <t>Yaya altyapısının sağlanması</t>
  </si>
  <si>
    <t>Bisiklet altyapısının sağlanması</t>
  </si>
  <si>
    <t>Yürüyüşe katılım hedefleri</t>
  </si>
  <si>
    <t>Bisiklete katılım hedefleri</t>
  </si>
  <si>
    <t>Konut yoğunluğu gereksinimleri</t>
  </si>
  <si>
    <t>Sıfırdan konut geliştirmenin sınırları</t>
  </si>
  <si>
    <t>Muhafaza türleri/boyutlarının karışımı</t>
  </si>
  <si>
    <t>Günlük yaşam için yerel destinasyonların karışımı</t>
  </si>
  <si>
    <t>Günlük yaşam destinasyonlarına yakın mesafe</t>
  </si>
  <si>
    <t>İstihdam dağıtım gereksinimleri</t>
  </si>
  <si>
    <t>İşlerin konuta oranı</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</si>
  <si>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</si>
  <si>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</si>
  <si>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</si>
  <si>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</si>
  <si>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</si>
  <si>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Hava kirliliğini sınırlamaya yönelik ulaştırma politikaları</t>
  </si>
  <si>
    <t>Hava kirliliğine maruz kalmayı azaltmaya yönelik arazi kullanım politikaları</t>
  </si>
  <si>
    <t>Ağaç örtüsü ve kentsel yeşillendirme gereksinimleri</t>
  </si>
  <si>
    <t>Kentsel biyolojik çeşitliliğin korunması ve geliştirilmesi</t>
  </si>
  <si>
    <t>İklim felaketi riskinin azaltılması</t>
  </si>
  <si>
    <t>İklim değişikliği karşısında yapılı çevrelerin, sıcak hava dalgaları, su baskını, orman yangınları/kontrolsüz yangınlar ve aşırı fırtınalar gibi giderek sıklaşan ve ciddileşen aşırı hava olaylarının sağlık üzerindeki etkilerini azaltacak şekilde tasarlanması gerekiyor.</t>
  </si>
  <si>
    <t>Uyum ve afet riskini azaltma stratejileri</t>
  </si>
  <si>
    <t>Toplu taşıma politikası</t>
  </si>
  <si>
    <t>İstihdam ve hizmetlere toplu taşıma erişimi için gereklilikler</t>
  </si>
  <si>
    <t>Toplu taşıma erişimi için minimum gereksinimler</t>
  </si>
  <si>
    <t>Toplu taşıma kullanımına yönelik hedefler</t>
  </si>
  <si>
    <t>Kamuya açık alan politikası</t>
  </si>
  <si>
    <t>Kamuya açık alan erişimi için minimum gereksinimler</t>
  </si>
  <si>
    <t>Toplu taşıma erişimi</t>
  </si>
  <si>
    <t>Kamuya açık alan erişimi</t>
  </si>
  <si>
    <t>Sık toplu taşıma araçlarına kolay erişim, sağlıklı ve sürdürülebilir ulaşım sistemlerinin temel belirleyicisidir. Konut ve istihdama yakın toplu taşıma, toplu taşıma yolculuklarının tür payını arttırır, böylece ulaşımla ilgili yürümeyi teşvik eder; bölgesel işlere ve hizmetlere erişim sunmak; sağlığın, ekonomik kalkınmanın ve sosyal kapsayıcılığın iyileştirilmesi; ve kirliliğin ve karbon emisyonlarının azaltılması. Hizmetlerin sıklığı, istasyon veya durakların yakınlığının yanı sıra toplu taşıma kullanımını da teşvik etmektedir.</t>
  </si>
  <si>
    <t>Yüksek kaliteli kamusal açık alanlara yerel erişim, rekreasyonel fiziksel aktiviteyi ve zihinsel sağlığı destekler. Yakındaki halka açık alanlar keyifli, çekici ortamlar yaratıyor, şehrin serinlemesine yardımcı oluyor ve biyolojik çeşitliliği koruyor. Şehirler yoğunlaşıp özel açık alanlar azaldıkça, daha fazla kamusal açık alan sağlanması nüfus sağlığı açısından kritik önem taşıyor. Evlerin 400 m yakınında halka açık açık alanların bulunması yürümeyi teşvik edebilir. Daha büyük parklara erişim de önemli olabilir.</t>
  </si>
  <si>
    <t>Arazi kullanımı ve ulaşım politikaları, hava kirliliğinin sınırlandırılmasında kilit bir rol oynamakta olup sağlık ve sürdürülebilirlik açısından birçok fayda sağlamaktadır. Kentsel yeşillendirme ve kentsel biyolojik çeşitliliğin korunmasını da içeren doğa temelli çözümler, doğayla teması artırarak ruh sağlığına fayda sağlıyor. Yeşil alanlar ve bitki örtüsü şehirleri serinletebilir ve aşırı sıcağa karşı dayanıklılık oluşturmaya yardımcı olabilir.</t>
  </si>
  <si>
    <t>Yalnızca örnek rapor. Analiz ve raporlama amacıyla kendi çalışma bölgenizi tanımlamak için, yapılandırma/bölgeler klasöründeki örnek .yml dosyasını kopyalayıp düzenleyin. Konfigürasyon ve analizin ardından politika ve/veya mekânsal gösterge raporları, adresindeki talimatlara göre oluşturulabilir.</t>
  </si>
  <si>
    <t>Verilerin ve yöntemlerin tüm ayrıntıları şu adreste mevcuttur:</t>
  </si>
  <si>
    <t>Nüfus verileri</t>
  </si>
  <si>
    <t>Kentsel sınırlar</t>
  </si>
  <si>
    <t>Kentsel özellikler</t>
  </si>
  <si>
    <t>Renk skalası</t>
  </si>
  <si>
    <t>Alıntı</t>
  </si>
  <si>
    <t>Özet</t>
  </si>
  <si>
    <t>Şehrinize ilişkin sonuçları inceledikten sonra, bölge yapılandırma dosyasındaki her yapılandırılmış dil için "özet" metnini değiştirerek bağlamsallaştırılmış bir özet sağlayın.</t>
  </si>
  <si>
    <t>Bu çalışma Creative Commons CC BY-NC Atıf-GayriTicari 4.0 Uluslararası Lisansı kapsamında lisanslanmıştır.</t>
  </si>
  <si>
    <t>Şehir ekibi üyeleri: {author_names}</t>
  </si>
  <si>
    <t>Bir metin düzenleyici kullanarak bölge yapılandırma raporlama ayarlarını düzenleyerek yazar adları ekleyin</t>
  </si>
  <si>
    <t>Rapor tasarımı ve düzenleme: {editor_names}</t>
  </si>
  <si>
    <t>Çeviri: {translation_names}</t>
  </si>
  <si>
    <t>Tarafından yürütülen politika incelemesi</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</si>
  <si>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</si>
  <si>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</si>
  <si>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</si>
  <si>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</si>
  <si>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</si>
  <si>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</si>
  <si>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</si>
  <si>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</si>
  <si>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</si>
  <si>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</si>
  <si>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</si>
  <si>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</si>
  <si>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</si>
  <si>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</si>
  <si>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</si>
  <si>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</si>
  <si>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</si>
  <si>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</si>
  <si>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</si>
  <si>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</si>
  <si>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</si>
  <si>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</si>
  <si>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</si>
  <si>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</si>
  <si>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</si>
  <si>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</si>
  <si>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</si>
  <si>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</si>
  <si>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</si>
  <si>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</si>
  <si>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</si>
  <si>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</si>
  <si>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</si>
  <si>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</si>
  <si>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</si>
  <si>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</si>
  <si>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</si>
  <si>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</si>
  <si>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</si>
  <si>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</si>
  <si>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</si>
  <si>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</si>
  <si>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</si>
  <si>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</si>
  <si>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</si>
  <si>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</si>
  <si>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</si>
  <si>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</si>
  <si>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</si>
  <si>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</si>
  <si>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</si>
  <si>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</si>
  <si>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</si>
  <si>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</si>
  <si>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</si>
  <si>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</si>
  <si>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</si>
  <si>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</si>
  <si>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</si>
  <si>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</si>
  <si>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</si>
  <si>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</si>
  <si>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</si>
  <si>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</si>
  <si>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</si>
  <si>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</si>
  <si>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</si>
  <si>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</si>
  <si>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</si>
  <si>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</si>
  <si>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</si>
  <si>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</si>
  <si>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</si>
  <si>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</si>
  <si>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</si>
  <si>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</si>
  <si>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</si>
  <si>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</si>
  <si>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</si>
  <si>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</si>
  <si>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</si>
  <si>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</si>
  <si>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</si>
  <si>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</si>
  <si>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</si>
  <si>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</si>
  <si>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</si>
  <si>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</si>
  <si>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</si>
  <si>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</si>
  <si>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</si>
  <si>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</si>
  <si>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</si>
  <si>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</si>
  <si>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</si>
  <si>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</si>
  <si>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</si>
  <si>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</si>
  <si>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</si>
  <si>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</si>
  <si>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</si>
  <si>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</si>
  <si>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</si>
  <si>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</si>
  <si>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</si>
  <si>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</si>
  <si>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</si>
  <si>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</si>
  <si>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</si>
  <si>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</si>
  <si>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</si>
  <si>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</si>
  <si>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</si>
  <si>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</si>
  <si>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</si>
  <si>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</si>
  <si>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</si>
  <si>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</si>
  <si>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</si>
  <si>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</si>
  <si>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</si>
  <si>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</si>
  <si>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</si>
  <si>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</si>
  <si>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</si>
  <si>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</si>
  <si>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</si>
  <si>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</si>
  <si>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</si>
  <si>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</si>
  <si>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</si>
  <si>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</si>
  <si>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</si>
  <si>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</si>
  <si>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</si>
  <si>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</si>
  <si>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</si>
  <si>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</si>
  <si>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</si>
  <si>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</si>
  <si>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</si>
  <si>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</si>
  <si>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</si>
  <si>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</si>
  <si>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</si>
  <si>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</si>
  <si>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</si>
  <si>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</si>
  <si>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</si>
  <si>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</si>
  <si>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</si>
  <si>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</si>
  <si>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</si>
  <si>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</si>
  <si>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</si>
  <si>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</si>
  <si>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</si>
  <si>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</si>
  <si>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</si>
  <si>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</si>
  <si>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</si>
  <si>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</si>
  <si>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</si>
  <si>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</si>
  <si>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</si>
  <si>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</si>
  <si>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</si>
  <si>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</si>
  <si>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</si>
  <si>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</si>
  <si>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</si>
  <si>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</si>
  <si>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</si>
  <si>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</si>
  <si>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</si>
  <si>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</si>
  <si>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</si>
  <si>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</si>
  <si>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</si>
  <si>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</si>
  <si>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</si>
  <si>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</si>
  <si>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</si>
  <si>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</si>
  <si>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</si>
  <si>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</si>
  <si>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</si>
  <si>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</si>
  <si>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</si>
  <si>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</si>
  <si>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</si>
  <si>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</si>
  <si>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</si>
  <si>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</si>
  <si>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</si>
  <si>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</si>
  <si>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</si>
  <si>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</si>
  <si>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</si>
  <si>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</si>
  <si>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</si>
  <si>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</si>
  <si>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</si>
  <si>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</si>
  <si>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</si>
  <si>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</si>
  <si>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</si>
  <si>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</si>
  <si>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</si>
  <si>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</si>
  <si>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</si>
  <si>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</si>
  <si>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</si>
  <si>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</si>
  <si>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</si>
  <si>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</si>
  <si>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</si>
  <si>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あなたの都市の結果を確認した後、地域設定ファイル内の各言語で設定された「要旨」テキストを変更して、文脈に応じた要旨を提供してください。</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</si>
  <si>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</si>
  <si>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</si>
  <si>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</si>
  <si>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</si>
  <si>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</si>
  <si>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</si>
  <si>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</si>
  <si>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</si>
  <si>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</si>
  <si>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</si>
  <si>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</si>
  <si>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</si>
  <si>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</si>
  <si>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</si>
  <si>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</si>
  <si>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</si>
  <si>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</si>
  <si>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</si>
  <si>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</si>
  <si>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</si>
  <si>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</si>
  <si>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このレポートでは、健康で持続可能な都市のために選定された空間指標と政策指標に対して{city_name}がどのような成績を示しているかを概説します。1000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</si>
  <si>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</si>
  <si>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</si>
  <si>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</si>
  <si>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</si>
  <si>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</si>
  <si>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</si>
  <si>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</si>
  <si>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</si>
  <si>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</si>
  <si>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</si>
  <si>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</si>
  <si>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</si>
  <si>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</si>
  <si>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</si>
  <si>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</si>
  <si>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</si>
  <si>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</si>
  <si>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</si>
  <si>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</si>
  <si>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</si>
  <si>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</si>
  <si>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</si>
  <si>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</si>
  <si>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</si>
  <si>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</si>
  <si>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</si>
  <si>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</si>
  <si>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</si>
  <si>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</si>
  <si>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</si>
  <si>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</si>
  <si>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</si>
  <si>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</si>
  <si>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</si>
  <si>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</si>
  <si>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</si>
  <si>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</si>
  <si>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</si>
  <si>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</si>
  <si>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</si>
  <si>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</si>
  <si>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Este informe describe el desempeño de {city_name} en una selección de indicadores espaciales y políticos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</si>
  <si>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</si>
  <si>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</si>
  <si>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</si>
  <si>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</si>
  <si>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</si>
  <si>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</si>
  <si>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</si>
  <si>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</si>
  <si>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</si>
  <si>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</si>
  <si>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</si>
  <si>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</si>
  <si>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</si>
  <si>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</si>
  <si>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</si>
  <si>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</si>
  <si>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</si>
  <si>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</si>
  <si>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</si>
  <si>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</si>
  <si>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</si>
  <si>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</si>
  <si>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</si>
  <si>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</si>
  <si>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</si>
  <si>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</si>
  <si>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</si>
  <si>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</si>
  <si>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</si>
  <si>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</si>
  <si>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</si>
  <si>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</si>
  <si>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</si>
  <si>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</si>
  <si>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</si>
  <si>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</si>
  <si>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</si>
  <si>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</si>
  <si>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</si>
  <si>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</si>
  <si>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</si>
  <si>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</si>
  <si>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</si>
  <si>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</si>
  <si>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</si>
  <si>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</si>
  <si>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</si>
  <si>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Detalhe quaisquer outras considerações relacionadas com as desigualdades na saúde urbana e a geografia desta cidade, ou considerações sobre dados que possam influenciar a interpretação dos resultados.</t>
  </si>
  <si>
    <t>Local/Municipal</t>
  </si>
  <si>
    <t>Estadual</t>
  </si>
  <si>
    <t>Incêndios florestais</t>
  </si>
  <si>
    <t>A região de estudo utilizada para calcular os indicadores espaciais para a população de {city_name} apresentados neste relatório foi destacada no mapa abaixo usando sombreamento de linhas paralelas.</t>
  </si>
  <si>
    <t>interseção do limite administrativo e do limite urbano</t>
  </si>
  <si>
    <t>{percent} da população de {city_name} que vive a menos de 500 metros de transporte público</t>
  </si>
  <si>
    <t>{percent} da população de {city_name} que vive a menos de 500 m de transporte público com frequência média de 20 minutos ou mais durante a semana</t>
  </si>
  <si>
    <t>{percent} da população de {city_name} que vive num raio de 500 m de espaços públicos abertos com pelo menos 1,5 hectares de tamanho</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</si>
  <si>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</si>
  <si>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</si>
  <si>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</si>
  <si>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</si>
  <si>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</si>
  <si>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</si>
  <si>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</si>
  <si>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</si>
  <si>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espaciais e políticos de cidades saudáveis e sustentáveis. Como parte do Desafio 1000 Cidades, examinamos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</si>
  <si>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</si>
  <si>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Este relatório descreve o desempenho de {city_name} em uma seleção de indicadores espaciais e políticos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</si>
  <si>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Percentagem da população com acesso a oportunidades urbanas num raio de 500 metros (m)</t>
  </si>
  <si>
    <t>Caminhabilidade e acesso a destinos</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</si>
  <si>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</si>
  <si>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</si>
  <si>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</si>
  <si>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Caixa 1: Estudo “The Lancet Global Health Series” de 25 cidades internacionalmente</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</si>
  <si>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</si>
  <si>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A Série Global de Saúde da Lancet de 2022 descobriu que, para atingir pelo menos 80% de probabilidade de praticar qualquer caminhada para transporte, um bairro urbano típico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</si>
  <si>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Limiar alvo</t>
  </si>
  <si>
    <t>Limiar informado por evidências</t>
  </si>
  <si>
    <t>Muitos setores estão envolvidos na criação de cidades saudáveis e sustentáveis, incluindo o uso do solo, transportes, habitação, parques, desenvolvimento econômico e infraestruturas. É necessário um planejamento integrado para garantir o alinhamento das políticas entre os setores. As considerações de saúde têm de ser incorporadas nas políticas urbanas e de transportes, e o investimento em transportes ativos e públicos deve ser priorizado.</t>
  </si>
  <si>
    <t>Requisitos de avaliação de impacto sobe a saúde na política urbana/de transportes</t>
  </si>
  <si>
    <t>A política urbana/de transportes visa explicitamente o planejamento urbano integrado</t>
  </si>
  <si>
    <t>Políticas de caminhabilidade e acesso a destinos</t>
  </si>
  <si>
    <t>Requisitos de densidade residencial</t>
  </si>
  <si>
    <t xml:space="preserve">Limites a à urbanização em cinturões verdes </t>
  </si>
  <si>
    <t>Mistura de tipos/tamanhos de residências</t>
  </si>
  <si>
    <t>Mistura de destinos locais para a vida cotidiana</t>
  </si>
  <si>
    <t>Proximidade dos destinos de vida cotidiana</t>
  </si>
  <si>
    <t>Requisitos de distribuição espacial? de emprego</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</si>
  <si>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</si>
  <si>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</si>
  <si>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 emprego e serviços</t>
  </si>
  <si>
    <t>Política de espaços públicos abertos</t>
  </si>
  <si>
    <t>O fácil acesso ao transporte público de alta frequência é um fator determinante fundamental para sistemas de transporte saudáveis e sustentáveis. O transporte público próximo às residências e aos locais de trabalho aumenta a participação modal nas viagens,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</si>
  <si>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contato com a natureza. Os espaços verdes e a cobertura vegetal podem arrefecer as cidades e ajudar a criar resiliência ao calor extremo.</t>
  </si>
  <si>
    <t>Exemplo meramente ilustrativo.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</si>
  <si>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Ligia Vizeu Barrozo, Alex Antonio Florindo, Júlio Celso Vargas &amp; Giovani Longo Rosa</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</si>
  <si>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</si>
  <si>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</si>
  <si>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</si>
  <si>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</si>
  <si>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</si>
  <si>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เฉพาะท้องถิ่น</t>
  </si>
  <si>
    <t>รัฐ</t>
  </si>
  <si>
    <t>พายุไต้ฝุ่น</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</si>
  <si>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</si>
  <si>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</si>
  <si>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</si>
  <si>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</si>
  <si>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</si>
  <si>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</si>
  <si>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</si>
  <si>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พื้นที่เปิดโล่งสาธารณะโดยทั่วไป</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</si>
  <si>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</si>
  <si>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</si>
  <si>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</si>
  <si>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</si>
  <si>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</si>
  <si>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ความหนาแน่นของประชากรในชุมชน (ต่อตารางกิโลเมตร)</t>
  </si>
  <si>
    <t>ความหนาแน่นของทางแยกในชุมชน (ต่อตารางกิโลเมตร)</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</si>
  <si>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</si>
  <si>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</si>
  <si>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</si>
  <si>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</si>
  <si>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</si>
  <si>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</si>
  <si>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</si>
  <si>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</si>
  <si>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</si>
  <si>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</si>
  <si>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</si>
  <si>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</si>
  <si>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</si>
  <si>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</si>
  <si>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</si>
  <si>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100 ทางแยกต่อตารางกิโลเมตร</t>
  </si>
  <si>
    <t>นโยบายที่กำหนด</t>
  </si>
  <si>
    <t>สอดคล้องของหลักฐานที่เกี่ยวข้องกับเมืองสุขภาพดี</t>
  </si>
  <si>
    <t>เกณฑ์ที่กำหนดและหลักฐาน</t>
  </si>
  <si>
    <t>คำตอบ: ใช่ (✔) ไม่ใช่ (✘) ใช่หรือไม่ (✔/✘) ไม่เกี่ยวข้อง ( - )</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</si>
  <si>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 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</si>
  <si>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</si>
  <si>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</si>
  <si>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</si>
  <si>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</si>
  <si>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</si>
  <si>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เป้าหมายการมีส่วนร่วมในการขี่จักรยาน</t>
  </si>
  <si>
    <t>ข้อกำหนดความหนาแน่นของที่อยู่อาศัย</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</si>
  <si>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</si>
  <si>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</si>
  <si>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</si>
  <si>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</si>
  <si>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</si>
  <si>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</si>
  <si>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</si>
  <si>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</si>
  <si>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</si>
  <si>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</si>
  <si>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</si>
  <si>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ข้อกำหนดขั้นต่ำสำหรับการเข้าถึงพื้นที่เปิดโล่งสาธารณะ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</si>
  <si>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 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</si>
  <si>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</si>
  <si>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</si>
  <si>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</si>
  <si>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สมาชิกในทีมของเมือง: {author_names}</t>
  </si>
  <si>
    <t>อันตรายทางสิ่งแวดล้อมที่อาจส่งผลกระทบต่อเขตเมืองในทศวรรษต่อๆ ไป ได้แก่: {policy_checklist_hazards}.</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</si>
  <si>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</si>
  <si>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</si>
  <si>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I risultati preliminari non sono destinati alla divulgazione pubblica finché i risultati e le interpretazioni non saranno convalidati e approvati.</t>
  </si>
  <si>
    <t>Non è stato possibile caricare i dati relativi alla lista di controllo delle policy che pertanto sono stati ignorati. Vedi https://healthysustainablecities.github.io/software/#Policy-checklist</t>
  </si>
  <si>
    <t>Collaborazione sugli indicatori globali per città sane e sostenibili</t>
  </si>
  <si>
    <t>Demografia ed equità nella salute</t>
  </si>
  <si>
    <t>Contesto del disastro ambientale</t>
  </si>
  <si>
    <t>Modifica il file di configurazione della regione fornendo il contesto di base relativo alla tua regione di studio. Si prega di riassumere brevemente la posizione, la storia e la topografia, se pertinenti.</t>
  </si>
  <si>
    <t>Dettaglia eventuali considerazioni aggiuntive relative alle disuguaglianze sanitarie e alla geografia di questa città, o considerazioni sui dati che potrebbero influenzare l'interpretazione dei risultati.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</si>
  <si>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</si>
  <si>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</si>
  <si>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</si>
  <si>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</si>
  <si>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</si>
  <si>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Camminabilità del quartiere relativamente a 25 città a livello internazionale</t>
  </si>
  <si>
    <t>Medio</t>
  </si>
  <si>
    <t>Sì</t>
  </si>
  <si>
    <t>Il {percent} della popolazione di {city_name} vive entro 500 metri da uno spazio pubblico all’aperto di almeno 1,5 ettari</t>
  </si>
  <si>
    <t>Il {percent} della popolazione di {city_name} vive in quartieri che soddisfano la soglia di densità di popolazione per l'80% di probabilità di intraprendere qualsiasi spostamento a piedi ({n} persone {per_unit})</t>
  </si>
  <si>
    <t>Il {percent} della popolazione di {city_name} vive in quartieri che soddisfano la soglia di densità degli incroci stradali per una probabilità dell'80% di intraprendere qualsiasi spostamento a piedi ({n} incroci {per_unit})</t>
  </si>
  <si>
    <t>Il {percent} della popolazione di {city_name} vive in quartieri con un punteggio di camminabilità inferiore alla media di 25 città a livello internazionale (Riquadro 1)</t>
  </si>
  <si>
    <t>Mediana e scarto interquartile per 25 città a livello internazionale (Riquadro 1)</t>
  </si>
  <si>
    <t>Le mappe della distribuzione spaziale presentate in questo rapporto mostrano i risultati per le aree con stime della popolazione secondo {config[population][name]}.</t>
  </si>
  <si>
    <t>Fornisci una foto "hero image" ad alta risoluzione che mostri una strada conviviale e pedonale o uno spazio pubblico per questa città, idealmente in formato .jpg con dimensioni in rapporto 21:10 (ad esempio 2100px per 1000px)</t>
  </si>
  <si>
    <t>Fornisci una foto "hero image" ad alta risoluzione che mostri una strada conviviale e pedonale o uno spazio pubblico per questa città, idealmente in formato .jpg con dimensioni in rapporto 1:1 (ad esempio 1000px per 1000px)</t>
  </si>
  <si>
    <t>Questo rapporto delinea le prestazioni di {city_name} rispetto ad una selezione di indicatori spaziali e politici di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</si>
  <si>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di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</si>
  <si>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Questo rapporto delinea le prestazioni di {city_name} rispetto a una selezione di indicatori spaziali e politici di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</si>
  <si>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Camminabilità ed accessibilità della destinazione</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</si>
  <si>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</si>
  <si>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Punteggio relativo alla presenza di una determinata politica</t>
  </si>
  <si>
    <t>Presenza di politiche urbanistiche e dei trasporti a supporto della salute e della sostenibilità</t>
  </si>
  <si>
    <t>Punteggio relativo alla qualità di una politica</t>
  </si>
  <si>
    <t>Valutazione della qualità di una politica a supporto di politiche misurabili basate su evidenze osservate in città sane</t>
  </si>
  <si>
    <t>Requisiti della pianificazione urbana</t>
  </si>
  <si>
    <t>I quartieri camminabili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</si>
  <si>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Disuguaglianze nel grado di camminabilità</t>
  </si>
  <si>
    <t>Riquadro 1: Studio del Lancet Global Health Series condotto su 25 città a livello internazionale</t>
  </si>
  <si>
    <t>La 1000 Cities Challenge estende i metodi per valutare la salute e la sostenibilità delle città delineati nella 2022 Lancet Global Health Series sulla progettazione urbanistica, i trasporti e la salute. Gli indicatori politici e spaziali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</si>
  <si>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</si>
  <si>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</si>
  <si>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</si>
  <si>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</si>
  <si>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</si>
  <si>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</si>
  <si>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Requisiti di valutazione dell'impatto sanitario nella politica urbanistica/dei trasporti</t>
  </si>
  <si>
    <t>La politica urbanistica e dei trasporti mira esplicitamente a creare un processo di pianificazione urbanistica integrata</t>
  </si>
  <si>
    <t>Informazioni disponibili sulla spesa pubblica per le diverse modalità di trasporto</t>
  </si>
  <si>
    <t>Politiche di camminabilità e accessibilità alle destinazioni</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</si>
  <si>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</si>
  <si>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</si>
  <si>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</si>
  <si>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</si>
  <si>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</si>
  <si>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</si>
  <si>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</si>
  <si>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</si>
  <si>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</si>
  <si>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</si>
  <si>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</si>
  <si>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</si>
  <si>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</si>
  <si>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</si>
  <si>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</si>
  <si>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</si>
  <si>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</si>
  <si>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Un facile accesso a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</si>
  <si>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</si>
  <si>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</si>
  <si>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</si>
  <si>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</si>
  <si>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Dopo aver esaminato i risultati per la tua città, fornisci un sommario contestualizzato modificando il testo del "riepilogo" per ciascuna lingua configurata all'interno del file di configurazione della regione.</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</si>
  <si>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</si>
  <si>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</si>
  <si>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</si>
  <si>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</si>
  <si>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</si>
  <si>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</si>
  <si>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</si>
  <si>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</si>
  <si>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</si>
  <si>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</si>
  <si>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</si>
  <si>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</si>
  <si>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</si>
  <si>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</si>
  <si>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</si>
  <si>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</si>
  <si>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Limitazioni all’altezza degli edifici residenziali</t>
  </si>
  <si>
    <t>주거용 건물 높이 제한</t>
  </si>
  <si>
    <t>Nga here teitei o te whare noho</t>
  </si>
  <si>
    <t>आवासीय भवन उचाइ प्रतिबन्धहरू</t>
  </si>
  <si>
    <t>محدودیت ارتفاع ساختمان مسکونی</t>
  </si>
  <si>
    <t>Restrições de altura de edifícios residenciais</t>
  </si>
  <si>
    <t>Restricciones de altura de edificios residenciales</t>
  </si>
  <si>
    <t>குடியிருப்பு கட்டிட உயர கட்டுப்பாடுகள்</t>
  </si>
  <si>
    <t>ข้อจำกัดความสูงของอาคารที่พักอาศัย</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</si>
  <si>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</si>
  <si>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</si>
  <si>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</si>
  <si>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</si>
  <si>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Editeu la secció "Demogràfica i equitat sanitària" del fitxer de configuració de la regió per destacar les característiques demogràfiques socioeconòmiques i els principals reptes i desigualtats de salut presents en aquesta àrea urbana.</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</si>
  <si>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</si>
  <si>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</si>
  <si>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</si>
  <si>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</si>
  <si>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Muokkaa alueen määritystiedoston Väestötiedot ja terveyden tasapuolisuus -osiota korostaaksesi sosioekonomisia demografisia piirteitä ja keskeisiä terveyshaasteita ja epätasa-arvoa tällä kaupunkialueella.</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</si>
  <si>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</si>
  <si>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</si>
  <si>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</si>
  <si>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</si>
  <si>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</si>
  <si>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</si>
  <si>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Modifica la sezione "Dati demografici ed equità sanitaria" nel file di configurazione della regione evidenziando le caratteristiche demografiche, socio-economiche, le principali sfide sanitarie e le disuguaglianze presenti in quest'area urbana.</t>
  </si>
  <si>
    <t>지역 구성 파일의 '인구통계 및 건강 형평성' 섹션을 편집하여 이 도시 지역에 존재하는 사회 경제적 인구통계학적 특성과 주요 건강 문제 및 불평등을 강조합니다.</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</si>
  <si>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</si>
  <si>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</si>
  <si>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بخش «دموگرافیک و عدالت سلامت» را در فایل پیکربندی منطقه ویرایش کنید تا ویژگی‌های جمعیتی اجتماعی-اقتصادی و چالش‌ها و نابرابری‌های بهداشتی کلیدی موجود در این منطقه شهری را برجسته کنید.</t>
  </si>
  <si>
    <t>Edite a seção “Demografia e equidade na saúde” do arquivo de configuração da região para destacar as características demográficas e socioeconômicas e os principais desafios e desigualdades em saúde presentes nesta área urbana.</t>
  </si>
  <si>
    <t>Edite la sección 'Demografía y equidad en salud' del archivo de configuración de la región para resaltar las características demográficas socioeconómicas y principales retos e inequidades en salud presentes en esta área urbana.</t>
  </si>
  <si>
    <t>Edite la sección 'Demografía y equidad en salud' del archivo de configuración de la región para resaltar las características demográficas socioeconómicas y los desafíos e inequidades de salud clave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</si>
  <si>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</si>
  <si>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Bu kentsel alanda mevcut olan sosyo-ekonomik demografik özellikleri ve temel sağlık sorunlarını ve eşitsizlikleri vurgulamak için bölge yapılandırma dosyasının 'Demografi ve sağlık eşitliği' bölümünü düzenleyin.</t>
  </si>
  <si>
    <t>Chỉnh sửa phần 'Nhân khẩu học và công bằng sức khỏe' trong tệp cấu hình khu vực để làm nổi bật các đặc điểm nhân khẩu học kinh tế xã hội cũng như những thách thức và bất bình đẳng chính về sức khỏe hiện có ở khu vực thành thị này.</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</si>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</sst>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4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21" fillId="0" borderId="16" xfId="42" applyBorder="1" applyAlignment="1">
      <alignment vertical="top"/>
    </xf>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21" fillId="0" borderId="14" xfId="42" applyBorder="1" applyAlignment="1">
      <alignment vertical="top"/>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github.com/font-store/BehdadFont" TargetMode="External"/><Relationship Id="rId1" Type="http://schemas.openxmlformats.org/officeDocument/2006/relationships/hyperlink" Target="https://github.com/font-store/BehdadFon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17" activePane="bottomRight" state="frozen"/>
      <selection pane="topRight" activeCell="B1" sqref="B1"/>
      <selection pane="bottomLeft" activeCell="A2" sqref="A2"/>
      <selection pane="bottomRight" activeCell="B42" sqref="B42"/>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973</v>
      </c>
      <c r="B2">
        <v>1</v>
      </c>
      <c r="C2" t="s">
        <v>19</v>
      </c>
      <c r="D2">
        <v>28</v>
      </c>
      <c r="E2">
        <v>115</v>
      </c>
      <c r="F2">
        <v>200</v>
      </c>
      <c r="G2">
        <f>E2+8</f>
        <v>123</v>
      </c>
      <c r="H2" t="s">
        <v>102</v>
      </c>
      <c r="I2">
        <v>30</v>
      </c>
      <c r="J2">
        <v>1</v>
      </c>
      <c r="K2">
        <v>0</v>
      </c>
      <c r="L2">
        <v>0</v>
      </c>
      <c r="M2" t="s">
        <v>972</v>
      </c>
      <c r="N2" t="s">
        <v>21</v>
      </c>
      <c r="O2" t="s">
        <v>25</v>
      </c>
      <c r="Q2">
        <v>0</v>
      </c>
      <c r="R2" t="b">
        <v>1</v>
      </c>
      <c r="S2" t="s">
        <v>119</v>
      </c>
      <c r="T2">
        <v>0</v>
      </c>
    </row>
    <row r="3" spans="1:20" x14ac:dyDescent="0.25">
      <c r="A3" t="s">
        <v>974</v>
      </c>
      <c r="B3">
        <v>1</v>
      </c>
      <c r="C3" t="s">
        <v>19</v>
      </c>
      <c r="D3">
        <f>$D$2</f>
        <v>28</v>
      </c>
      <c r="E3">
        <f>G2+4</f>
        <v>127</v>
      </c>
      <c r="F3">
        <f>$F$2</f>
        <v>200</v>
      </c>
      <c r="G3">
        <f>E3+8</f>
        <v>135</v>
      </c>
      <c r="H3" t="s">
        <v>102</v>
      </c>
      <c r="I3">
        <v>30</v>
      </c>
      <c r="J3">
        <v>1</v>
      </c>
      <c r="K3">
        <v>0</v>
      </c>
      <c r="L3">
        <v>0</v>
      </c>
      <c r="M3" t="s">
        <v>972</v>
      </c>
      <c r="N3" t="s">
        <v>21</v>
      </c>
      <c r="O3" t="s">
        <v>25</v>
      </c>
      <c r="Q3">
        <v>0</v>
      </c>
      <c r="R3" t="b">
        <v>1</v>
      </c>
      <c r="S3" t="s">
        <v>119</v>
      </c>
      <c r="T3">
        <v>0</v>
      </c>
    </row>
    <row r="4" spans="1:20" x14ac:dyDescent="0.25">
      <c r="A4" t="s">
        <v>996</v>
      </c>
      <c r="B4">
        <v>1</v>
      </c>
      <c r="C4" t="s">
        <v>19</v>
      </c>
      <c r="D4">
        <f>$D$2</f>
        <v>28</v>
      </c>
      <c r="E4">
        <f>G3+4</f>
        <v>139</v>
      </c>
      <c r="F4">
        <f>$F$2</f>
        <v>200</v>
      </c>
      <c r="G4">
        <f>E4+8</f>
        <v>147</v>
      </c>
      <c r="H4" t="s">
        <v>102</v>
      </c>
      <c r="I4">
        <v>30</v>
      </c>
      <c r="J4">
        <v>1</v>
      </c>
      <c r="K4">
        <v>0</v>
      </c>
      <c r="L4">
        <v>0</v>
      </c>
      <c r="M4" t="s">
        <v>972</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972</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972</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972</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972</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972</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972</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972</v>
      </c>
      <c r="N11" t="s">
        <v>21</v>
      </c>
      <c r="O11" t="s">
        <v>22</v>
      </c>
      <c r="Q11">
        <v>5</v>
      </c>
      <c r="R11" t="b">
        <v>0</v>
      </c>
      <c r="S11" t="s">
        <v>119</v>
      </c>
      <c r="T11">
        <v>0</v>
      </c>
    </row>
    <row r="12" spans="1:20" x14ac:dyDescent="0.25">
      <c r="A12" t="s">
        <v>191</v>
      </c>
      <c r="B12">
        <v>1</v>
      </c>
      <c r="C12" t="s">
        <v>19</v>
      </c>
      <c r="D12">
        <f>$D$2</f>
        <v>28</v>
      </c>
      <c r="E12">
        <f>G4+8</f>
        <v>155</v>
      </c>
      <c r="F12">
        <f t="shared" si="0"/>
        <v>200</v>
      </c>
      <c r="G12">
        <f>E12+8</f>
        <v>163</v>
      </c>
      <c r="H12" t="s">
        <v>102</v>
      </c>
      <c r="I12">
        <v>14</v>
      </c>
      <c r="J12">
        <v>1</v>
      </c>
      <c r="K12">
        <v>0</v>
      </c>
      <c r="L12">
        <v>0</v>
      </c>
      <c r="M12" t="s">
        <v>972</v>
      </c>
      <c r="N12" t="s">
        <v>21</v>
      </c>
      <c r="O12" t="s">
        <v>25</v>
      </c>
      <c r="Q12">
        <v>3</v>
      </c>
      <c r="R12" t="b">
        <v>1</v>
      </c>
      <c r="S12" t="s">
        <v>119</v>
      </c>
      <c r="T12">
        <v>0</v>
      </c>
    </row>
    <row r="13" spans="1:20" x14ac:dyDescent="0.25">
      <c r="A13" t="s">
        <v>190</v>
      </c>
      <c r="B13">
        <v>1</v>
      </c>
      <c r="C13" t="s">
        <v>19</v>
      </c>
      <c r="D13">
        <f>$D$2</f>
        <v>28</v>
      </c>
      <c r="E13">
        <f>G12</f>
        <v>163</v>
      </c>
      <c r="F13">
        <f t="shared" si="0"/>
        <v>200</v>
      </c>
      <c r="G13">
        <f>E13+6</f>
        <v>169</v>
      </c>
      <c r="H13" t="s">
        <v>102</v>
      </c>
      <c r="I13">
        <v>14</v>
      </c>
      <c r="J13">
        <v>0</v>
      </c>
      <c r="K13">
        <v>0</v>
      </c>
      <c r="L13">
        <v>0</v>
      </c>
      <c r="M13" t="s">
        <v>972</v>
      </c>
      <c r="N13" t="s">
        <v>21</v>
      </c>
      <c r="O13" t="s">
        <v>25</v>
      </c>
      <c r="Q13">
        <v>2</v>
      </c>
      <c r="R13" t="b">
        <v>1</v>
      </c>
      <c r="S13" t="s">
        <v>119</v>
      </c>
      <c r="T13">
        <v>0</v>
      </c>
    </row>
    <row r="14" spans="1:20" x14ac:dyDescent="0.25">
      <c r="A14" t="s">
        <v>953</v>
      </c>
      <c r="B14">
        <v>-999</v>
      </c>
      <c r="C14" t="s">
        <v>19</v>
      </c>
      <c r="D14">
        <f>$D$2</f>
        <v>28</v>
      </c>
      <c r="E14">
        <f>G13</f>
        <v>169</v>
      </c>
      <c r="F14">
        <f t="shared" si="0"/>
        <v>200</v>
      </c>
      <c r="G14">
        <f>E14+6</f>
        <v>175</v>
      </c>
      <c r="H14" t="s">
        <v>102</v>
      </c>
      <c r="I14">
        <v>14</v>
      </c>
      <c r="J14">
        <v>0</v>
      </c>
      <c r="K14">
        <v>0</v>
      </c>
      <c r="L14">
        <v>0</v>
      </c>
      <c r="M14" t="s">
        <v>972</v>
      </c>
      <c r="N14" t="s">
        <v>21</v>
      </c>
      <c r="O14" t="s">
        <v>25</v>
      </c>
      <c r="Q14">
        <v>1</v>
      </c>
      <c r="R14" t="b">
        <v>1</v>
      </c>
      <c r="S14" t="s">
        <v>119</v>
      </c>
      <c r="T14">
        <v>0</v>
      </c>
    </row>
    <row r="15" spans="1:20" x14ac:dyDescent="0.25">
      <c r="A15" t="s">
        <v>975</v>
      </c>
      <c r="B15">
        <v>1</v>
      </c>
      <c r="C15" t="s">
        <v>19</v>
      </c>
      <c r="D15">
        <f>$D$2</f>
        <v>28</v>
      </c>
      <c r="E15">
        <v>171</v>
      </c>
      <c r="F15">
        <f t="shared" si="0"/>
        <v>200</v>
      </c>
      <c r="G15">
        <f>E15+6</f>
        <v>177</v>
      </c>
      <c r="H15" t="s">
        <v>102</v>
      </c>
      <c r="I15">
        <v>10</v>
      </c>
      <c r="J15">
        <v>0</v>
      </c>
      <c r="K15">
        <v>1</v>
      </c>
      <c r="L15">
        <v>0</v>
      </c>
      <c r="M15" t="s">
        <v>972</v>
      </c>
      <c r="N15" t="s">
        <v>21</v>
      </c>
      <c r="O15" t="s">
        <v>25</v>
      </c>
      <c r="Q15">
        <v>0</v>
      </c>
      <c r="R15" t="b">
        <v>1</v>
      </c>
      <c r="S15" t="s">
        <v>119</v>
      </c>
      <c r="T15">
        <v>0</v>
      </c>
    </row>
    <row r="16" spans="1:20" x14ac:dyDescent="0.25">
      <c r="A16" t="s">
        <v>784</v>
      </c>
      <c r="B16">
        <v>1</v>
      </c>
      <c r="C16" t="s">
        <v>19</v>
      </c>
      <c r="D16">
        <f>$D$2</f>
        <v>28</v>
      </c>
      <c r="E16">
        <f>E17-5</f>
        <v>193</v>
      </c>
      <c r="F16">
        <v>200</v>
      </c>
      <c r="G16">
        <f>E16+5</f>
        <v>198</v>
      </c>
      <c r="H16" t="s">
        <v>102</v>
      </c>
      <c r="I16">
        <v>8</v>
      </c>
      <c r="J16">
        <v>0</v>
      </c>
      <c r="K16">
        <v>1</v>
      </c>
      <c r="L16">
        <v>0</v>
      </c>
      <c r="M16" t="s">
        <v>972</v>
      </c>
      <c r="N16" t="s">
        <v>21</v>
      </c>
      <c r="O16" t="s">
        <v>25</v>
      </c>
      <c r="Q16">
        <v>0</v>
      </c>
      <c r="R16" t="b">
        <v>1</v>
      </c>
      <c r="S16" t="s">
        <v>119</v>
      </c>
      <c r="T16">
        <v>0</v>
      </c>
    </row>
    <row r="17" spans="1:20" x14ac:dyDescent="0.25">
      <c r="A17" t="s">
        <v>981</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982</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987</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986</v>
      </c>
      <c r="Q20">
        <v>2</v>
      </c>
      <c r="R20" t="b">
        <v>1</v>
      </c>
      <c r="S20" t="s">
        <v>786</v>
      </c>
      <c r="T20">
        <v>0</v>
      </c>
    </row>
    <row r="21" spans="1:20" x14ac:dyDescent="0.25">
      <c r="A21" t="s">
        <v>41</v>
      </c>
      <c r="B21">
        <v>2</v>
      </c>
      <c r="C21" t="s">
        <v>19</v>
      </c>
      <c r="D21">
        <v>10</v>
      </c>
      <c r="E21">
        <v>20</v>
      </c>
      <c r="F21">
        <v>196</v>
      </c>
      <c r="G21">
        <f t="shared" ref="G21:G26" si="3">E21+5</f>
        <v>25</v>
      </c>
      <c r="H21" t="s">
        <v>102</v>
      </c>
      <c r="I21">
        <v>12</v>
      </c>
      <c r="J21">
        <v>0</v>
      </c>
      <c r="K21">
        <v>0</v>
      </c>
      <c r="L21">
        <v>0</v>
      </c>
      <c r="M21" t="s">
        <v>991</v>
      </c>
      <c r="N21" t="s">
        <v>1036</v>
      </c>
      <c r="O21" t="s">
        <v>25</v>
      </c>
      <c r="Q21">
        <v>3</v>
      </c>
      <c r="R21" t="b">
        <v>1</v>
      </c>
      <c r="S21" t="s">
        <v>119</v>
      </c>
      <c r="T21">
        <v>0</v>
      </c>
    </row>
    <row r="22" spans="1:20" x14ac:dyDescent="0.25">
      <c r="A22" t="s">
        <v>992</v>
      </c>
      <c r="B22">
        <v>2</v>
      </c>
      <c r="C22" t="s">
        <v>19</v>
      </c>
      <c r="D22">
        <f>$D$21</f>
        <v>10</v>
      </c>
      <c r="E22">
        <v>135</v>
      </c>
      <c r="F22">
        <f>$F$21</f>
        <v>196</v>
      </c>
      <c r="G22">
        <f t="shared" si="3"/>
        <v>140</v>
      </c>
      <c r="H22" t="s">
        <v>102</v>
      </c>
      <c r="I22">
        <v>12</v>
      </c>
      <c r="J22">
        <v>0</v>
      </c>
      <c r="K22">
        <v>0</v>
      </c>
      <c r="L22">
        <v>0</v>
      </c>
      <c r="M22" t="s">
        <v>991</v>
      </c>
      <c r="N22" t="s">
        <v>1036</v>
      </c>
      <c r="O22" t="s">
        <v>25</v>
      </c>
      <c r="P22" s="1" t="s">
        <v>993</v>
      </c>
      <c r="Q22">
        <v>2</v>
      </c>
      <c r="R22" t="b">
        <v>1</v>
      </c>
      <c r="T22">
        <v>0</v>
      </c>
    </row>
    <row r="23" spans="1:20" x14ac:dyDescent="0.25">
      <c r="A23" t="s">
        <v>945</v>
      </c>
      <c r="B23">
        <v>2</v>
      </c>
      <c r="C23" t="s">
        <v>19</v>
      </c>
      <c r="D23">
        <f t="shared" ref="D23:D26" si="4">$D$21</f>
        <v>10</v>
      </c>
      <c r="E23">
        <f>G22+6</f>
        <v>146</v>
      </c>
      <c r="F23">
        <f t="shared" ref="F23:F26" si="5">$F$21</f>
        <v>196</v>
      </c>
      <c r="G23">
        <f t="shared" si="3"/>
        <v>151</v>
      </c>
      <c r="H23" t="s">
        <v>102</v>
      </c>
      <c r="I23">
        <v>12</v>
      </c>
      <c r="J23">
        <v>0</v>
      </c>
      <c r="K23">
        <v>0</v>
      </c>
      <c r="L23">
        <v>0</v>
      </c>
      <c r="M23" t="s">
        <v>991</v>
      </c>
      <c r="N23" t="s">
        <v>1036</v>
      </c>
      <c r="O23" t="s">
        <v>25</v>
      </c>
      <c r="P23" s="1"/>
      <c r="Q23">
        <v>2</v>
      </c>
      <c r="R23" t="b">
        <v>1</v>
      </c>
      <c r="T23">
        <v>0</v>
      </c>
    </row>
    <row r="24" spans="1:20" x14ac:dyDescent="0.25">
      <c r="A24" t="s">
        <v>946</v>
      </c>
      <c r="B24">
        <v>2</v>
      </c>
      <c r="C24" t="s">
        <v>19</v>
      </c>
      <c r="D24">
        <f t="shared" si="4"/>
        <v>10</v>
      </c>
      <c r="E24">
        <f>G23+10</f>
        <v>161</v>
      </c>
      <c r="F24">
        <f t="shared" si="5"/>
        <v>196</v>
      </c>
      <c r="G24">
        <f t="shared" si="3"/>
        <v>166</v>
      </c>
      <c r="H24" t="s">
        <v>102</v>
      </c>
      <c r="I24">
        <v>12</v>
      </c>
      <c r="J24">
        <v>0</v>
      </c>
      <c r="K24">
        <v>0</v>
      </c>
      <c r="L24">
        <v>0</v>
      </c>
      <c r="N24" t="s">
        <v>1036</v>
      </c>
      <c r="O24" t="s">
        <v>25</v>
      </c>
      <c r="P24" s="1"/>
      <c r="Q24">
        <v>2</v>
      </c>
      <c r="R24" t="b">
        <v>1</v>
      </c>
      <c r="T24">
        <v>0</v>
      </c>
    </row>
    <row r="25" spans="1:20" x14ac:dyDescent="0.25">
      <c r="A25" t="s">
        <v>420</v>
      </c>
      <c r="B25">
        <v>2</v>
      </c>
      <c r="C25" t="s">
        <v>19</v>
      </c>
      <c r="D25">
        <f t="shared" si="4"/>
        <v>10</v>
      </c>
      <c r="E25">
        <f>G24+10</f>
        <v>176</v>
      </c>
      <c r="F25">
        <f t="shared" si="5"/>
        <v>196</v>
      </c>
      <c r="G25">
        <f t="shared" si="3"/>
        <v>181</v>
      </c>
      <c r="H25" t="s">
        <v>102</v>
      </c>
      <c r="I25">
        <v>12</v>
      </c>
      <c r="J25">
        <v>0</v>
      </c>
      <c r="K25">
        <v>0</v>
      </c>
      <c r="L25">
        <v>0</v>
      </c>
      <c r="M25" t="s">
        <v>991</v>
      </c>
      <c r="N25" t="s">
        <v>1036</v>
      </c>
      <c r="O25" t="s">
        <v>25</v>
      </c>
      <c r="P25" s="1"/>
      <c r="Q25">
        <v>2</v>
      </c>
      <c r="R25" t="b">
        <v>1</v>
      </c>
      <c r="T25">
        <v>0</v>
      </c>
    </row>
    <row r="26" spans="1:20" x14ac:dyDescent="0.25">
      <c r="A26" t="s">
        <v>667</v>
      </c>
      <c r="B26">
        <v>2</v>
      </c>
      <c r="C26" t="s">
        <v>19</v>
      </c>
      <c r="D26">
        <f t="shared" si="4"/>
        <v>10</v>
      </c>
      <c r="E26">
        <f>G25+20</f>
        <v>201</v>
      </c>
      <c r="F26">
        <f t="shared" si="5"/>
        <v>196</v>
      </c>
      <c r="G26">
        <f t="shared" si="3"/>
        <v>206</v>
      </c>
      <c r="H26" t="s">
        <v>102</v>
      </c>
      <c r="I26">
        <v>12</v>
      </c>
      <c r="J26">
        <v>0</v>
      </c>
      <c r="K26">
        <v>0</v>
      </c>
      <c r="L26">
        <v>0</v>
      </c>
      <c r="M26" t="s">
        <v>991</v>
      </c>
      <c r="N26" t="s">
        <v>1036</v>
      </c>
      <c r="O26" t="s">
        <v>25</v>
      </c>
      <c r="P26" s="1"/>
      <c r="Q26">
        <v>2</v>
      </c>
      <c r="R26" t="b">
        <v>1</v>
      </c>
      <c r="T26">
        <v>0</v>
      </c>
    </row>
    <row r="27" spans="1:20" x14ac:dyDescent="0.25">
      <c r="A27" t="s">
        <v>418</v>
      </c>
      <c r="B27">
        <v>2</v>
      </c>
      <c r="C27" t="s">
        <v>26</v>
      </c>
      <c r="D27">
        <v>210</v>
      </c>
      <c r="E27">
        <v>0</v>
      </c>
      <c r="F27">
        <v>0</v>
      </c>
      <c r="G27">
        <v>298</v>
      </c>
      <c r="I27">
        <v>0</v>
      </c>
      <c r="J27">
        <v>0</v>
      </c>
      <c r="K27">
        <v>0</v>
      </c>
      <c r="L27">
        <v>0</v>
      </c>
      <c r="M27" t="s">
        <v>1036</v>
      </c>
      <c r="N27" t="s">
        <v>1036</v>
      </c>
      <c r="O27" t="s">
        <v>25</v>
      </c>
      <c r="Q27">
        <v>0</v>
      </c>
      <c r="R27" t="b">
        <v>0</v>
      </c>
      <c r="S27" t="s">
        <v>119</v>
      </c>
      <c r="T27">
        <v>0</v>
      </c>
    </row>
    <row r="28" spans="1:20" x14ac:dyDescent="0.25">
      <c r="A28" t="s">
        <v>191</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190</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729</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785</v>
      </c>
      <c r="B31">
        <v>3</v>
      </c>
      <c r="C31" t="s">
        <v>19</v>
      </c>
      <c r="D31">
        <v>0</v>
      </c>
      <c r="E31">
        <f>E32-5</f>
        <v>225</v>
      </c>
      <c r="F31">
        <v>196</v>
      </c>
      <c r="G31">
        <f>E31+5</f>
        <v>230</v>
      </c>
      <c r="H31" t="s">
        <v>102</v>
      </c>
      <c r="I31">
        <v>8</v>
      </c>
      <c r="J31">
        <v>0</v>
      </c>
      <c r="K31">
        <v>1</v>
      </c>
      <c r="L31">
        <v>0</v>
      </c>
      <c r="M31" t="s">
        <v>972</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787</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1109</v>
      </c>
      <c r="B37">
        <v>3</v>
      </c>
      <c r="C37" t="s">
        <v>19</v>
      </c>
      <c r="D37">
        <f>$D$36+1</f>
        <v>14</v>
      </c>
      <c r="E37">
        <f>E36+4</f>
        <v>102</v>
      </c>
      <c r="F37">
        <f t="shared" ref="F37:F44" si="7">$F$29</f>
        <v>196</v>
      </c>
      <c r="G37">
        <f>E37+5</f>
        <v>107</v>
      </c>
      <c r="H37" t="s">
        <v>102</v>
      </c>
      <c r="I37">
        <v>14</v>
      </c>
      <c r="J37">
        <v>1</v>
      </c>
      <c r="K37">
        <v>0</v>
      </c>
      <c r="L37">
        <v>0</v>
      </c>
      <c r="N37" t="s">
        <v>21</v>
      </c>
      <c r="O37" t="s">
        <v>25</v>
      </c>
      <c r="Q37">
        <v>3</v>
      </c>
      <c r="R37" t="b">
        <v>1</v>
      </c>
      <c r="S37" t="s">
        <v>119</v>
      </c>
      <c r="T37">
        <v>0</v>
      </c>
    </row>
    <row r="38" spans="1:20" x14ac:dyDescent="0.25">
      <c r="A38" t="s">
        <v>1110</v>
      </c>
      <c r="B38">
        <v>3</v>
      </c>
      <c r="C38" t="s">
        <v>19</v>
      </c>
      <c r="D38">
        <f t="shared" ref="D38:D44" si="8">$D$37</f>
        <v>14</v>
      </c>
      <c r="E38">
        <f>G37+4</f>
        <v>111</v>
      </c>
      <c r="F38">
        <f t="shared" si="7"/>
        <v>196</v>
      </c>
      <c r="G38">
        <f>E38+6</f>
        <v>117</v>
      </c>
      <c r="H38" t="s">
        <v>102</v>
      </c>
      <c r="I38">
        <v>12</v>
      </c>
      <c r="J38">
        <v>0</v>
      </c>
      <c r="K38">
        <v>0</v>
      </c>
      <c r="L38">
        <v>0</v>
      </c>
      <c r="N38" t="s">
        <v>21</v>
      </c>
      <c r="O38" t="s">
        <v>25</v>
      </c>
      <c r="Q38">
        <v>3</v>
      </c>
      <c r="R38" t="b">
        <v>1</v>
      </c>
      <c r="S38" t="s">
        <v>119</v>
      </c>
      <c r="T38">
        <v>0</v>
      </c>
    </row>
    <row r="39" spans="1:20" x14ac:dyDescent="0.25">
      <c r="A39" t="s">
        <v>1114</v>
      </c>
      <c r="B39">
        <v>3</v>
      </c>
      <c r="C39" t="s">
        <v>19</v>
      </c>
      <c r="D39">
        <f t="shared" si="8"/>
        <v>14</v>
      </c>
      <c r="E39">
        <f>G38+20</f>
        <v>137</v>
      </c>
      <c r="F39">
        <f t="shared" si="7"/>
        <v>196</v>
      </c>
      <c r="G39">
        <f>E39+5</f>
        <v>142</v>
      </c>
      <c r="H39" t="s">
        <v>102</v>
      </c>
      <c r="I39">
        <v>12</v>
      </c>
      <c r="J39">
        <v>1</v>
      </c>
      <c r="K39">
        <v>0</v>
      </c>
      <c r="L39">
        <v>0</v>
      </c>
      <c r="N39" t="s">
        <v>21</v>
      </c>
      <c r="O39" t="s">
        <v>25</v>
      </c>
      <c r="Q39">
        <v>3</v>
      </c>
      <c r="R39" t="b">
        <v>1</v>
      </c>
      <c r="S39" t="s">
        <v>119</v>
      </c>
      <c r="T39">
        <v>0</v>
      </c>
    </row>
    <row r="40" spans="1:20" x14ac:dyDescent="0.25">
      <c r="A40" t="s">
        <v>1115</v>
      </c>
      <c r="B40">
        <v>3</v>
      </c>
      <c r="C40" t="s">
        <v>19</v>
      </c>
      <c r="D40">
        <f t="shared" si="8"/>
        <v>14</v>
      </c>
      <c r="E40">
        <f>G39+4</f>
        <v>146</v>
      </c>
      <c r="F40">
        <f t="shared" si="7"/>
        <v>196</v>
      </c>
      <c r="G40">
        <f>E40+6</f>
        <v>152</v>
      </c>
      <c r="H40" t="s">
        <v>102</v>
      </c>
      <c r="I40">
        <v>12</v>
      </c>
      <c r="J40">
        <v>0</v>
      </c>
      <c r="K40">
        <v>0</v>
      </c>
      <c r="L40">
        <v>0</v>
      </c>
      <c r="N40" t="s">
        <v>21</v>
      </c>
      <c r="O40" t="s">
        <v>25</v>
      </c>
      <c r="Q40">
        <v>3</v>
      </c>
      <c r="R40" t="b">
        <v>1</v>
      </c>
      <c r="S40" t="s">
        <v>119</v>
      </c>
      <c r="T40">
        <v>0</v>
      </c>
    </row>
    <row r="41" spans="1:20" x14ac:dyDescent="0.25">
      <c r="A41" t="s">
        <v>1058</v>
      </c>
      <c r="B41">
        <v>3</v>
      </c>
      <c r="C41" t="s">
        <v>19</v>
      </c>
      <c r="D41">
        <f t="shared" si="8"/>
        <v>14</v>
      </c>
      <c r="E41">
        <f>G40+16</f>
        <v>168</v>
      </c>
      <c r="F41">
        <f t="shared" si="7"/>
        <v>196</v>
      </c>
      <c r="G41">
        <f>E41+5</f>
        <v>173</v>
      </c>
      <c r="H41" t="s">
        <v>102</v>
      </c>
      <c r="I41">
        <v>12</v>
      </c>
      <c r="J41">
        <v>1</v>
      </c>
      <c r="K41">
        <v>0</v>
      </c>
      <c r="L41">
        <v>0</v>
      </c>
      <c r="N41" t="s">
        <v>21</v>
      </c>
      <c r="O41" t="s">
        <v>25</v>
      </c>
      <c r="Q41">
        <v>3</v>
      </c>
      <c r="R41" t="b">
        <v>1</v>
      </c>
      <c r="S41" t="s">
        <v>119</v>
      </c>
      <c r="T41">
        <v>0</v>
      </c>
    </row>
    <row r="42" spans="1:20" x14ac:dyDescent="0.25">
      <c r="A42" t="s">
        <v>1106</v>
      </c>
      <c r="B42">
        <v>3</v>
      </c>
      <c r="C42" t="s">
        <v>19</v>
      </c>
      <c r="D42">
        <f t="shared" si="8"/>
        <v>14</v>
      </c>
      <c r="E42">
        <f>G41+4</f>
        <v>177</v>
      </c>
      <c r="F42">
        <f t="shared" si="7"/>
        <v>196</v>
      </c>
      <c r="G42">
        <f>E42+6</f>
        <v>183</v>
      </c>
      <c r="H42" t="s">
        <v>102</v>
      </c>
      <c r="I42">
        <v>12</v>
      </c>
      <c r="J42">
        <v>0</v>
      </c>
      <c r="K42">
        <v>0</v>
      </c>
      <c r="L42">
        <v>0</v>
      </c>
      <c r="N42" t="s">
        <v>21</v>
      </c>
      <c r="O42" t="s">
        <v>25</v>
      </c>
      <c r="Q42">
        <v>3</v>
      </c>
      <c r="R42" t="b">
        <v>1</v>
      </c>
      <c r="S42" t="s">
        <v>119</v>
      </c>
      <c r="T42">
        <v>0</v>
      </c>
    </row>
    <row r="43" spans="1:20" x14ac:dyDescent="0.25">
      <c r="A43" t="s">
        <v>1059</v>
      </c>
      <c r="B43">
        <v>3</v>
      </c>
      <c r="C43" t="s">
        <v>19</v>
      </c>
      <c r="D43">
        <f t="shared" si="8"/>
        <v>14</v>
      </c>
      <c r="E43">
        <f>G42+16</f>
        <v>199</v>
      </c>
      <c r="F43">
        <f t="shared" si="7"/>
        <v>196</v>
      </c>
      <c r="G43">
        <f>E43+5</f>
        <v>204</v>
      </c>
      <c r="H43" t="s">
        <v>102</v>
      </c>
      <c r="I43">
        <v>12</v>
      </c>
      <c r="J43">
        <v>1</v>
      </c>
      <c r="K43">
        <v>0</v>
      </c>
      <c r="L43">
        <v>0</v>
      </c>
      <c r="N43" t="s">
        <v>21</v>
      </c>
      <c r="O43" t="s">
        <v>25</v>
      </c>
      <c r="Q43">
        <v>3</v>
      </c>
      <c r="R43" t="b">
        <v>1</v>
      </c>
      <c r="S43" t="s">
        <v>119</v>
      </c>
      <c r="T43">
        <v>0</v>
      </c>
    </row>
    <row r="44" spans="1:20" x14ac:dyDescent="0.25">
      <c r="A44" t="s">
        <v>1107</v>
      </c>
      <c r="B44">
        <v>3</v>
      </c>
      <c r="C44" t="s">
        <v>19</v>
      </c>
      <c r="D44">
        <f t="shared" si="8"/>
        <v>14</v>
      </c>
      <c r="E44">
        <f>G43+4</f>
        <v>208</v>
      </c>
      <c r="F44">
        <f t="shared" si="7"/>
        <v>196</v>
      </c>
      <c r="G44">
        <f>E44+6</f>
        <v>214</v>
      </c>
      <c r="H44" t="s">
        <v>102</v>
      </c>
      <c r="I44">
        <v>12</v>
      </c>
      <c r="J44">
        <v>0</v>
      </c>
      <c r="K44">
        <v>0</v>
      </c>
      <c r="L44">
        <v>0</v>
      </c>
      <c r="N44" t="s">
        <v>21</v>
      </c>
      <c r="O44" t="s">
        <v>25</v>
      </c>
      <c r="Q44">
        <v>3</v>
      </c>
      <c r="R44" t="b">
        <v>1</v>
      </c>
      <c r="S44" t="s">
        <v>119</v>
      </c>
      <c r="T44">
        <v>0</v>
      </c>
    </row>
    <row r="45" spans="1:20" x14ac:dyDescent="0.25">
      <c r="A45" t="s">
        <v>1083</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998</v>
      </c>
      <c r="B46">
        <v>4</v>
      </c>
      <c r="C46" t="s">
        <v>19</v>
      </c>
      <c r="D46">
        <f>$D$56</f>
        <v>14</v>
      </c>
      <c r="E46">
        <f>G45+8</f>
        <v>33</v>
      </c>
      <c r="F46">
        <f>$F$56</f>
        <v>196</v>
      </c>
      <c r="G46">
        <f>E46+5</f>
        <v>38</v>
      </c>
      <c r="H46" t="s">
        <v>102</v>
      </c>
      <c r="I46">
        <v>12</v>
      </c>
      <c r="J46">
        <v>0</v>
      </c>
      <c r="K46">
        <v>0</v>
      </c>
      <c r="L46">
        <v>0</v>
      </c>
      <c r="N46" t="s">
        <v>21</v>
      </c>
      <c r="O46" t="s">
        <v>25</v>
      </c>
      <c r="Q46">
        <v>3</v>
      </c>
      <c r="R46" t="b">
        <v>1</v>
      </c>
      <c r="S46" t="s">
        <v>119</v>
      </c>
      <c r="T46">
        <v>0</v>
      </c>
    </row>
    <row r="47" spans="1:20" x14ac:dyDescent="0.25">
      <c r="A47" t="s">
        <v>791</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1078</v>
      </c>
      <c r="B48">
        <v>-999</v>
      </c>
      <c r="C48" t="s">
        <v>26</v>
      </c>
      <c r="D48">
        <v>40</v>
      </c>
      <c r="E48">
        <v>200</v>
      </c>
      <c r="F48">
        <v>170</v>
      </c>
      <c r="G48">
        <v>240</v>
      </c>
      <c r="I48">
        <v>0</v>
      </c>
      <c r="J48">
        <v>1</v>
      </c>
      <c r="K48">
        <v>0</v>
      </c>
      <c r="L48">
        <v>0</v>
      </c>
      <c r="N48" t="s">
        <v>1077</v>
      </c>
      <c r="O48" t="s">
        <v>25</v>
      </c>
      <c r="Q48">
        <v>0</v>
      </c>
      <c r="R48" t="b">
        <v>0</v>
      </c>
      <c r="S48" t="s">
        <v>119</v>
      </c>
      <c r="T48">
        <v>0</v>
      </c>
    </row>
    <row r="49" spans="1:20" x14ac:dyDescent="0.25">
      <c r="A49" t="s">
        <v>1079</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1084</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1085</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1086</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1080</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1081</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1082</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949</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877</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1055</v>
      </c>
      <c r="B58">
        <v>5</v>
      </c>
      <c r="C58" t="s">
        <v>26</v>
      </c>
      <c r="D58">
        <v>30</v>
      </c>
      <c r="E58">
        <v>85</v>
      </c>
      <c r="F58">
        <v>170</v>
      </c>
      <c r="G58">
        <f>G61+12</f>
        <v>152</v>
      </c>
      <c r="I58">
        <v>0</v>
      </c>
      <c r="J58">
        <v>1</v>
      </c>
      <c r="K58">
        <v>0</v>
      </c>
      <c r="L58">
        <v>0</v>
      </c>
      <c r="M58" t="s">
        <v>719</v>
      </c>
      <c r="N58" t="s">
        <v>719</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719</v>
      </c>
      <c r="O59" t="s">
        <v>27</v>
      </c>
      <c r="Q59">
        <v>3</v>
      </c>
      <c r="R59" t="b">
        <v>0</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719</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719</v>
      </c>
      <c r="O61" t="s">
        <v>27</v>
      </c>
      <c r="P61" t="s">
        <v>1052</v>
      </c>
      <c r="Q61">
        <v>3</v>
      </c>
      <c r="R61" t="b">
        <v>0</v>
      </c>
      <c r="S61" t="s">
        <v>119</v>
      </c>
      <c r="T61">
        <v>0</v>
      </c>
    </row>
    <row r="62" spans="1:20" x14ac:dyDescent="0.25">
      <c r="A62" t="s">
        <v>1054</v>
      </c>
      <c r="B62">
        <v>5</v>
      </c>
      <c r="C62" t="s">
        <v>26</v>
      </c>
      <c r="D62">
        <v>30</v>
      </c>
      <c r="E62">
        <f>G58+30</f>
        <v>182</v>
      </c>
      <c r="F62">
        <v>170</v>
      </c>
      <c r="G62">
        <f>G65+12</f>
        <v>249</v>
      </c>
      <c r="I62">
        <v>0</v>
      </c>
      <c r="J62">
        <v>1</v>
      </c>
      <c r="K62">
        <v>0</v>
      </c>
      <c r="L62">
        <v>0</v>
      </c>
      <c r="M62" t="s">
        <v>1056</v>
      </c>
      <c r="N62" t="s">
        <v>1056</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1056</v>
      </c>
      <c r="O63" t="s">
        <v>27</v>
      </c>
      <c r="Q63">
        <v>3</v>
      </c>
      <c r="R63" t="b">
        <v>0</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1056</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1056</v>
      </c>
      <c r="O65" t="s">
        <v>27</v>
      </c>
      <c r="P65" t="s">
        <v>1053</v>
      </c>
      <c r="Q65">
        <v>3</v>
      </c>
      <c r="R65" t="b">
        <v>0</v>
      </c>
      <c r="S65" t="s">
        <v>119</v>
      </c>
      <c r="T65">
        <v>0</v>
      </c>
    </row>
    <row r="66" spans="1:20" x14ac:dyDescent="0.25">
      <c r="A66" t="s">
        <v>1061</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881</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880</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1094</v>
      </c>
      <c r="B69">
        <v>6</v>
      </c>
      <c r="C69" t="s">
        <v>24</v>
      </c>
      <c r="D69">
        <v>14</v>
      </c>
      <c r="E69">
        <f>E66+85</f>
        <v>130</v>
      </c>
      <c r="F69">
        <v>196</v>
      </c>
      <c r="G69">
        <f>INT(E69+(F69-D69)/832*435)</f>
        <v>225</v>
      </c>
      <c r="I69">
        <v>0</v>
      </c>
      <c r="J69">
        <v>0</v>
      </c>
      <c r="K69">
        <v>0</v>
      </c>
      <c r="L69">
        <v>0</v>
      </c>
      <c r="N69" t="s">
        <v>21</v>
      </c>
      <c r="O69" t="s">
        <v>25</v>
      </c>
      <c r="P69" s="1" t="s">
        <v>1095</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972</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972</v>
      </c>
      <c r="O71" t="s">
        <v>22</v>
      </c>
      <c r="Q71">
        <v>3</v>
      </c>
      <c r="R71" t="b">
        <v>1</v>
      </c>
      <c r="T71">
        <v>0</v>
      </c>
    </row>
    <row r="72" spans="1:20" x14ac:dyDescent="0.25">
      <c r="A72" t="s">
        <v>661</v>
      </c>
      <c r="B72">
        <v>6</v>
      </c>
      <c r="C72" t="s">
        <v>19</v>
      </c>
      <c r="D72">
        <f>D70-12</f>
        <v>66</v>
      </c>
      <c r="E72">
        <f>G69+3</f>
        <v>228</v>
      </c>
      <c r="F72">
        <f>F71+12</f>
        <v>141</v>
      </c>
      <c r="G72">
        <f>E72+3</f>
        <v>231</v>
      </c>
      <c r="H72" t="s">
        <v>102</v>
      </c>
      <c r="I72">
        <v>8</v>
      </c>
      <c r="J72">
        <v>0</v>
      </c>
      <c r="K72">
        <v>1</v>
      </c>
      <c r="L72">
        <v>0</v>
      </c>
      <c r="M72" t="s">
        <v>972</v>
      </c>
      <c r="O72" t="s">
        <v>27</v>
      </c>
      <c r="Q72">
        <v>3</v>
      </c>
      <c r="R72" t="b">
        <v>1</v>
      </c>
      <c r="T72">
        <v>0</v>
      </c>
    </row>
    <row r="73" spans="1:20" x14ac:dyDescent="0.25">
      <c r="A73" t="s">
        <v>1120</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841</v>
      </c>
      <c r="B74">
        <v>7</v>
      </c>
      <c r="C74" t="s">
        <v>19</v>
      </c>
      <c r="D74">
        <v>14</v>
      </c>
      <c r="E74">
        <v>20</v>
      </c>
      <c r="F74">
        <f t="shared" ref="F74" si="11">$F$56</f>
        <v>196</v>
      </c>
      <c r="G74">
        <f>E74+5</f>
        <v>25</v>
      </c>
      <c r="H74" t="s">
        <v>102</v>
      </c>
      <c r="I74">
        <v>14</v>
      </c>
      <c r="J74">
        <v>1</v>
      </c>
      <c r="K74">
        <v>0</v>
      </c>
      <c r="L74">
        <v>0</v>
      </c>
      <c r="N74" t="s">
        <v>21</v>
      </c>
      <c r="O74" t="s">
        <v>25</v>
      </c>
      <c r="Q74">
        <v>3</v>
      </c>
      <c r="R74" t="b">
        <v>0</v>
      </c>
      <c r="S74" t="s">
        <v>119</v>
      </c>
      <c r="T74">
        <v>0</v>
      </c>
    </row>
    <row r="75" spans="1:20" x14ac:dyDescent="0.25">
      <c r="A75" t="s">
        <v>1005</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833</v>
      </c>
      <c r="B76">
        <v>7</v>
      </c>
      <c r="C76" t="s">
        <v>26</v>
      </c>
      <c r="D76">
        <v>0</v>
      </c>
      <c r="E76">
        <v>85</v>
      </c>
      <c r="F76">
        <v>210</v>
      </c>
      <c r="G76">
        <f>G105+16</f>
        <v>198</v>
      </c>
      <c r="I76">
        <v>0</v>
      </c>
      <c r="J76">
        <v>1</v>
      </c>
      <c r="K76">
        <v>0</v>
      </c>
      <c r="L76">
        <v>0</v>
      </c>
      <c r="M76" t="str">
        <f>$N$76</f>
        <v>d0d8dd</v>
      </c>
      <c r="N76" t="s">
        <v>1006</v>
      </c>
      <c r="O76" t="s">
        <v>25</v>
      </c>
      <c r="Q76">
        <v>1</v>
      </c>
      <c r="R76" t="b">
        <v>0</v>
      </c>
      <c r="S76" t="s">
        <v>119</v>
      </c>
      <c r="T76">
        <v>0</v>
      </c>
    </row>
    <row r="77" spans="1:20" x14ac:dyDescent="0.25">
      <c r="A77" t="s">
        <v>834</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838</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839</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840</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1008</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793</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794</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795</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796</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797</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798</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799</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800</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801</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802</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803</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804</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805</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806</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807</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808</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809</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810</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811</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812</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905</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896</v>
      </c>
      <c r="B109">
        <v>8</v>
      </c>
      <c r="C109" t="s">
        <v>26</v>
      </c>
      <c r="D109">
        <v>0</v>
      </c>
      <c r="E109">
        <v>30</v>
      </c>
      <c r="F109">
        <v>210</v>
      </c>
      <c r="G109">
        <f>G186+12</f>
        <v>267</v>
      </c>
      <c r="I109">
        <v>0</v>
      </c>
      <c r="J109">
        <v>1</v>
      </c>
      <c r="K109">
        <v>0</v>
      </c>
      <c r="L109">
        <v>0</v>
      </c>
      <c r="M109" t="s">
        <v>719</v>
      </c>
      <c r="N109" t="s">
        <v>1006</v>
      </c>
      <c r="O109" t="s">
        <v>25</v>
      </c>
      <c r="Q109">
        <v>2</v>
      </c>
      <c r="R109" t="b">
        <v>0</v>
      </c>
      <c r="S109" t="s">
        <v>119</v>
      </c>
      <c r="T109">
        <v>0</v>
      </c>
    </row>
    <row r="110" spans="1:20" x14ac:dyDescent="0.25">
      <c r="A110" t="s">
        <v>835</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838</v>
      </c>
      <c r="B111">
        <v>8</v>
      </c>
      <c r="C111" t="s">
        <v>19</v>
      </c>
      <c r="D111">
        <f t="shared" ref="D111" si="21">D114-1</f>
        <v>113</v>
      </c>
      <c r="E111">
        <f>E109+2</f>
        <v>32</v>
      </c>
      <c r="F111">
        <f>D115-1</f>
        <v>140</v>
      </c>
      <c r="G111">
        <f>E111+5</f>
        <v>37</v>
      </c>
      <c r="H111" t="s">
        <v>102</v>
      </c>
      <c r="I111">
        <v>10</v>
      </c>
      <c r="J111">
        <v>1</v>
      </c>
      <c r="K111">
        <v>0</v>
      </c>
      <c r="L111">
        <v>0</v>
      </c>
      <c r="N111" t="s">
        <v>1006</v>
      </c>
      <c r="O111" t="s">
        <v>27</v>
      </c>
      <c r="Q111">
        <v>3</v>
      </c>
      <c r="R111" t="b">
        <v>1</v>
      </c>
      <c r="S111" t="s">
        <v>119</v>
      </c>
      <c r="T111">
        <v>0</v>
      </c>
    </row>
    <row r="112" spans="1:20" x14ac:dyDescent="0.25">
      <c r="A112" t="s">
        <v>839</v>
      </c>
      <c r="B112">
        <v>8</v>
      </c>
      <c r="C112" t="s">
        <v>19</v>
      </c>
      <c r="D112">
        <f>D115-1</f>
        <v>140</v>
      </c>
      <c r="E112">
        <f t="shared" ref="E112:E113" si="22">E111</f>
        <v>32</v>
      </c>
      <c r="F112">
        <f>D116+1</f>
        <v>169</v>
      </c>
      <c r="G112">
        <f>G111</f>
        <v>37</v>
      </c>
      <c r="H112" t="s">
        <v>102</v>
      </c>
      <c r="I112">
        <v>10</v>
      </c>
      <c r="J112">
        <v>1</v>
      </c>
      <c r="K112">
        <v>0</v>
      </c>
      <c r="L112">
        <v>0</v>
      </c>
      <c r="N112" t="s">
        <v>1006</v>
      </c>
      <c r="O112" t="s">
        <v>27</v>
      </c>
      <c r="Q112">
        <v>3</v>
      </c>
      <c r="R112" t="b">
        <v>1</v>
      </c>
      <c r="S112" t="s">
        <v>119</v>
      </c>
      <c r="T112">
        <v>0</v>
      </c>
    </row>
    <row r="113" spans="1:20" x14ac:dyDescent="0.25">
      <c r="A113" t="s">
        <v>840</v>
      </c>
      <c r="B113">
        <v>8</v>
      </c>
      <c r="C113" t="s">
        <v>19</v>
      </c>
      <c r="D113">
        <f>D116</f>
        <v>168</v>
      </c>
      <c r="E113">
        <f t="shared" si="22"/>
        <v>32</v>
      </c>
      <c r="F113">
        <f>D113+26</f>
        <v>194</v>
      </c>
      <c r="G113">
        <f t="shared" ref="G113" si="23">G112</f>
        <v>37</v>
      </c>
      <c r="H113" t="s">
        <v>102</v>
      </c>
      <c r="I113">
        <v>10</v>
      </c>
      <c r="J113">
        <v>1</v>
      </c>
      <c r="K113">
        <v>0</v>
      </c>
      <c r="L113">
        <v>0</v>
      </c>
      <c r="N113" t="s">
        <v>1006</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1006</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1006</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1006</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1006</v>
      </c>
      <c r="O117" t="s">
        <v>25</v>
      </c>
      <c r="Q117">
        <v>4</v>
      </c>
      <c r="R117" t="b">
        <v>0</v>
      </c>
      <c r="S117" t="s">
        <v>119</v>
      </c>
      <c r="T117">
        <v>0</v>
      </c>
    </row>
    <row r="118" spans="1:20" x14ac:dyDescent="0.25">
      <c r="A118" t="s">
        <v>1008</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813</v>
      </c>
      <c r="B119">
        <v>8</v>
      </c>
      <c r="C119" t="s">
        <v>19</v>
      </c>
      <c r="D119">
        <v>14</v>
      </c>
      <c r="E119">
        <f>E117+2</f>
        <v>59</v>
      </c>
      <c r="F119">
        <f>D114-2</f>
        <v>112</v>
      </c>
      <c r="G119">
        <f>E119+5</f>
        <v>64</v>
      </c>
      <c r="H119" t="s">
        <v>102</v>
      </c>
      <c r="I119">
        <v>12</v>
      </c>
      <c r="J119">
        <v>0</v>
      </c>
      <c r="K119">
        <v>0</v>
      </c>
      <c r="L119">
        <v>0</v>
      </c>
      <c r="N119" t="s">
        <v>1006</v>
      </c>
      <c r="O119" t="s">
        <v>25</v>
      </c>
      <c r="Q119">
        <v>3</v>
      </c>
      <c r="R119" t="b">
        <v>1</v>
      </c>
      <c r="S119" t="s">
        <v>119</v>
      </c>
      <c r="T119">
        <v>0</v>
      </c>
    </row>
    <row r="120" spans="1:20" x14ac:dyDescent="0.25">
      <c r="A120" t="s">
        <v>814</v>
      </c>
      <c r="B120">
        <v>8</v>
      </c>
      <c r="C120" t="s">
        <v>19</v>
      </c>
      <c r="D120">
        <f>D111</f>
        <v>113</v>
      </c>
      <c r="E120">
        <f>E119+1</f>
        <v>60</v>
      </c>
      <c r="F120">
        <f>F111</f>
        <v>140</v>
      </c>
      <c r="G120">
        <f t="shared" ref="G120:G122" si="26">E120+3</f>
        <v>63</v>
      </c>
      <c r="H120" t="s">
        <v>20</v>
      </c>
      <c r="I120">
        <v>16</v>
      </c>
      <c r="J120">
        <v>1</v>
      </c>
      <c r="K120">
        <v>0</v>
      </c>
      <c r="L120">
        <v>0</v>
      </c>
      <c r="N120" t="s">
        <v>1006</v>
      </c>
      <c r="O120" t="s">
        <v>27</v>
      </c>
      <c r="Q120">
        <v>2</v>
      </c>
      <c r="R120" t="b">
        <v>0</v>
      </c>
      <c r="S120" t="s">
        <v>119</v>
      </c>
      <c r="T120">
        <v>0</v>
      </c>
    </row>
    <row r="121" spans="1:20" x14ac:dyDescent="0.25">
      <c r="A121" t="s">
        <v>815</v>
      </c>
      <c r="B121">
        <v>8</v>
      </c>
      <c r="C121" t="s">
        <v>19</v>
      </c>
      <c r="D121">
        <f>D112</f>
        <v>140</v>
      </c>
      <c r="E121">
        <f>E120</f>
        <v>60</v>
      </c>
      <c r="F121">
        <f>F112</f>
        <v>169</v>
      </c>
      <c r="G121">
        <f t="shared" si="26"/>
        <v>63</v>
      </c>
      <c r="H121" t="s">
        <v>20</v>
      </c>
      <c r="I121">
        <v>16</v>
      </c>
      <c r="J121">
        <v>1</v>
      </c>
      <c r="K121">
        <v>0</v>
      </c>
      <c r="L121">
        <v>0</v>
      </c>
      <c r="N121" t="s">
        <v>1006</v>
      </c>
      <c r="O121" t="s">
        <v>27</v>
      </c>
      <c r="Q121">
        <v>2</v>
      </c>
      <c r="R121" t="b">
        <v>0</v>
      </c>
      <c r="S121" t="s">
        <v>119</v>
      </c>
      <c r="T121">
        <v>0</v>
      </c>
    </row>
    <row r="122" spans="1:20" x14ac:dyDescent="0.25">
      <c r="A122" t="s">
        <v>816</v>
      </c>
      <c r="B122">
        <v>8</v>
      </c>
      <c r="C122" t="s">
        <v>19</v>
      </c>
      <c r="D122">
        <f>D113</f>
        <v>168</v>
      </c>
      <c r="E122">
        <f>E121</f>
        <v>60</v>
      </c>
      <c r="F122">
        <f>F113</f>
        <v>194</v>
      </c>
      <c r="G122">
        <f t="shared" si="26"/>
        <v>63</v>
      </c>
      <c r="H122" t="s">
        <v>20</v>
      </c>
      <c r="I122">
        <v>16</v>
      </c>
      <c r="J122">
        <v>1</v>
      </c>
      <c r="K122">
        <v>0</v>
      </c>
      <c r="L122">
        <v>0</v>
      </c>
      <c r="N122" t="s">
        <v>1006</v>
      </c>
      <c r="O122" t="s">
        <v>27</v>
      </c>
      <c r="Q122">
        <v>2</v>
      </c>
      <c r="R122" t="b">
        <v>0</v>
      </c>
      <c r="S122" t="s">
        <v>119</v>
      </c>
      <c r="T122">
        <v>0</v>
      </c>
    </row>
    <row r="123" spans="1:20" x14ac:dyDescent="0.25">
      <c r="A123" t="s">
        <v>817</v>
      </c>
      <c r="B123">
        <v>8</v>
      </c>
      <c r="C123" t="s">
        <v>19</v>
      </c>
      <c r="D123">
        <f t="shared" ref="D123:D154" si="27">D119</f>
        <v>14</v>
      </c>
      <c r="E123">
        <f>E119+12</f>
        <v>71</v>
      </c>
      <c r="F123">
        <f t="shared" ref="F123:F154" si="28">F119</f>
        <v>112</v>
      </c>
      <c r="G123">
        <f>E123+5</f>
        <v>76</v>
      </c>
      <c r="H123" t="s">
        <v>102</v>
      </c>
      <c r="I123">
        <v>12</v>
      </c>
      <c r="J123">
        <v>0</v>
      </c>
      <c r="K123">
        <v>0</v>
      </c>
      <c r="L123">
        <v>0</v>
      </c>
      <c r="N123" t="s">
        <v>1006</v>
      </c>
      <c r="O123" t="s">
        <v>25</v>
      </c>
      <c r="Q123">
        <v>3</v>
      </c>
      <c r="R123" t="b">
        <v>1</v>
      </c>
      <c r="S123" t="s">
        <v>119</v>
      </c>
      <c r="T123">
        <v>0</v>
      </c>
    </row>
    <row r="124" spans="1:20" x14ac:dyDescent="0.25">
      <c r="A124" t="s">
        <v>818</v>
      </c>
      <c r="B124">
        <v>8</v>
      </c>
      <c r="C124" t="s">
        <v>19</v>
      </c>
      <c r="D124">
        <f t="shared" si="27"/>
        <v>113</v>
      </c>
      <c r="E124">
        <f>E123+1</f>
        <v>72</v>
      </c>
      <c r="F124">
        <f t="shared" si="28"/>
        <v>140</v>
      </c>
      <c r="G124">
        <f>E124+3</f>
        <v>75</v>
      </c>
      <c r="H124" t="s">
        <v>20</v>
      </c>
      <c r="I124">
        <v>16</v>
      </c>
      <c r="J124">
        <v>1</v>
      </c>
      <c r="K124">
        <v>0</v>
      </c>
      <c r="L124">
        <v>0</v>
      </c>
      <c r="N124" t="s">
        <v>1006</v>
      </c>
      <c r="O124" t="s">
        <v>27</v>
      </c>
      <c r="Q124">
        <v>2</v>
      </c>
      <c r="R124" t="b">
        <v>0</v>
      </c>
      <c r="S124" t="s">
        <v>119</v>
      </c>
      <c r="T124">
        <v>0</v>
      </c>
    </row>
    <row r="125" spans="1:20" x14ac:dyDescent="0.25">
      <c r="A125" t="s">
        <v>819</v>
      </c>
      <c r="B125">
        <v>8</v>
      </c>
      <c r="C125" t="s">
        <v>19</v>
      </c>
      <c r="D125">
        <f t="shared" si="27"/>
        <v>140</v>
      </c>
      <c r="E125">
        <f>E124</f>
        <v>72</v>
      </c>
      <c r="F125">
        <f t="shared" si="28"/>
        <v>169</v>
      </c>
      <c r="G125">
        <f t="shared" ref="G125:G126" si="29">E125+3</f>
        <v>75</v>
      </c>
      <c r="H125" t="s">
        <v>20</v>
      </c>
      <c r="I125">
        <v>16</v>
      </c>
      <c r="J125">
        <v>1</v>
      </c>
      <c r="K125">
        <v>0</v>
      </c>
      <c r="L125">
        <v>0</v>
      </c>
      <c r="N125" t="s">
        <v>1006</v>
      </c>
      <c r="O125" t="s">
        <v>27</v>
      </c>
      <c r="Q125">
        <v>2</v>
      </c>
      <c r="R125" t="b">
        <v>0</v>
      </c>
      <c r="S125" t="s">
        <v>119</v>
      </c>
      <c r="T125">
        <v>0</v>
      </c>
    </row>
    <row r="126" spans="1:20" x14ac:dyDescent="0.25">
      <c r="A126" t="s">
        <v>820</v>
      </c>
      <c r="B126">
        <v>8</v>
      </c>
      <c r="C126" t="s">
        <v>19</v>
      </c>
      <c r="D126">
        <f t="shared" si="27"/>
        <v>168</v>
      </c>
      <c r="E126">
        <f>E125</f>
        <v>72</v>
      </c>
      <c r="F126">
        <f t="shared" si="28"/>
        <v>194</v>
      </c>
      <c r="G126">
        <f t="shared" si="29"/>
        <v>75</v>
      </c>
      <c r="H126" t="s">
        <v>20</v>
      </c>
      <c r="I126">
        <v>16</v>
      </c>
      <c r="J126">
        <v>1</v>
      </c>
      <c r="K126">
        <v>0</v>
      </c>
      <c r="L126">
        <v>0</v>
      </c>
      <c r="N126" t="s">
        <v>1006</v>
      </c>
      <c r="O126" t="s">
        <v>27</v>
      </c>
      <c r="Q126">
        <v>2</v>
      </c>
      <c r="R126" t="b">
        <v>0</v>
      </c>
      <c r="S126" t="s">
        <v>119</v>
      </c>
      <c r="T126">
        <v>0</v>
      </c>
    </row>
    <row r="127" spans="1:20" x14ac:dyDescent="0.25">
      <c r="A127" t="s">
        <v>821</v>
      </c>
      <c r="B127">
        <v>8</v>
      </c>
      <c r="C127" t="s">
        <v>19</v>
      </c>
      <c r="D127">
        <f t="shared" si="27"/>
        <v>14</v>
      </c>
      <c r="E127">
        <f>E123+12</f>
        <v>83</v>
      </c>
      <c r="F127">
        <f t="shared" si="28"/>
        <v>112</v>
      </c>
      <c r="G127">
        <f>E127+5</f>
        <v>88</v>
      </c>
      <c r="H127" t="s">
        <v>102</v>
      </c>
      <c r="I127">
        <v>12</v>
      </c>
      <c r="J127">
        <v>0</v>
      </c>
      <c r="K127">
        <v>0</v>
      </c>
      <c r="L127">
        <v>0</v>
      </c>
      <c r="N127" t="s">
        <v>1006</v>
      </c>
      <c r="O127" t="s">
        <v>25</v>
      </c>
      <c r="Q127">
        <v>3</v>
      </c>
      <c r="R127" t="b">
        <v>1</v>
      </c>
      <c r="S127" t="s">
        <v>119</v>
      </c>
      <c r="T127">
        <v>0</v>
      </c>
    </row>
    <row r="128" spans="1:20" x14ac:dyDescent="0.25">
      <c r="A128" t="s">
        <v>822</v>
      </c>
      <c r="B128">
        <v>8</v>
      </c>
      <c r="C128" t="s">
        <v>19</v>
      </c>
      <c r="D128">
        <f t="shared" si="27"/>
        <v>113</v>
      </c>
      <c r="E128">
        <f>E127+1</f>
        <v>84</v>
      </c>
      <c r="F128">
        <f t="shared" si="28"/>
        <v>140</v>
      </c>
      <c r="G128">
        <f t="shared" ref="G128:G130" si="30">E128+3</f>
        <v>87</v>
      </c>
      <c r="H128" t="s">
        <v>20</v>
      </c>
      <c r="I128">
        <v>16</v>
      </c>
      <c r="J128">
        <v>1</v>
      </c>
      <c r="K128">
        <v>0</v>
      </c>
      <c r="L128">
        <v>0</v>
      </c>
      <c r="N128" t="s">
        <v>1006</v>
      </c>
      <c r="O128" t="s">
        <v>27</v>
      </c>
      <c r="Q128">
        <v>2</v>
      </c>
      <c r="R128" t="b">
        <v>0</v>
      </c>
      <c r="S128" t="s">
        <v>119</v>
      </c>
      <c r="T128">
        <v>0</v>
      </c>
    </row>
    <row r="129" spans="1:20" x14ac:dyDescent="0.25">
      <c r="A129" t="s">
        <v>823</v>
      </c>
      <c r="B129">
        <v>8</v>
      </c>
      <c r="C129" t="s">
        <v>19</v>
      </c>
      <c r="D129">
        <f t="shared" si="27"/>
        <v>140</v>
      </c>
      <c r="E129">
        <f>E128</f>
        <v>84</v>
      </c>
      <c r="F129">
        <f t="shared" si="28"/>
        <v>169</v>
      </c>
      <c r="G129">
        <f t="shared" si="30"/>
        <v>87</v>
      </c>
      <c r="H129" t="s">
        <v>20</v>
      </c>
      <c r="I129">
        <v>16</v>
      </c>
      <c r="J129">
        <v>1</v>
      </c>
      <c r="K129">
        <v>0</v>
      </c>
      <c r="L129">
        <v>0</v>
      </c>
      <c r="N129" t="s">
        <v>1006</v>
      </c>
      <c r="O129" t="s">
        <v>27</v>
      </c>
      <c r="Q129">
        <v>2</v>
      </c>
      <c r="R129" t="b">
        <v>0</v>
      </c>
      <c r="S129" t="s">
        <v>119</v>
      </c>
      <c r="T129">
        <v>0</v>
      </c>
    </row>
    <row r="130" spans="1:20" x14ac:dyDescent="0.25">
      <c r="A130" t="s">
        <v>824</v>
      </c>
      <c r="B130">
        <v>8</v>
      </c>
      <c r="C130" t="s">
        <v>19</v>
      </c>
      <c r="D130">
        <f t="shared" si="27"/>
        <v>168</v>
      </c>
      <c r="E130">
        <f>E129</f>
        <v>84</v>
      </c>
      <c r="F130">
        <f t="shared" si="28"/>
        <v>194</v>
      </c>
      <c r="G130">
        <f t="shared" si="30"/>
        <v>87</v>
      </c>
      <c r="H130" t="s">
        <v>20</v>
      </c>
      <c r="I130">
        <v>16</v>
      </c>
      <c r="J130">
        <v>1</v>
      </c>
      <c r="K130">
        <v>0</v>
      </c>
      <c r="L130">
        <v>0</v>
      </c>
      <c r="N130" t="s">
        <v>1006</v>
      </c>
      <c r="O130" t="s">
        <v>27</v>
      </c>
      <c r="Q130">
        <v>2</v>
      </c>
      <c r="R130" t="b">
        <v>0</v>
      </c>
      <c r="S130" t="s">
        <v>119</v>
      </c>
      <c r="T130">
        <v>0</v>
      </c>
    </row>
    <row r="131" spans="1:20" x14ac:dyDescent="0.25">
      <c r="A131" t="s">
        <v>825</v>
      </c>
      <c r="B131">
        <v>8</v>
      </c>
      <c r="C131" t="s">
        <v>19</v>
      </c>
      <c r="D131">
        <f t="shared" si="27"/>
        <v>14</v>
      </c>
      <c r="E131">
        <f>E127+12</f>
        <v>95</v>
      </c>
      <c r="F131">
        <f t="shared" si="28"/>
        <v>112</v>
      </c>
      <c r="G131">
        <f>E131+5</f>
        <v>100</v>
      </c>
      <c r="H131" t="s">
        <v>102</v>
      </c>
      <c r="I131">
        <v>12</v>
      </c>
      <c r="J131">
        <v>0</v>
      </c>
      <c r="K131">
        <v>0</v>
      </c>
      <c r="L131">
        <v>0</v>
      </c>
      <c r="N131" t="s">
        <v>1006</v>
      </c>
      <c r="O131" t="s">
        <v>25</v>
      </c>
      <c r="Q131">
        <v>3</v>
      </c>
      <c r="R131" t="b">
        <v>1</v>
      </c>
      <c r="S131" t="s">
        <v>119</v>
      </c>
      <c r="T131">
        <v>0</v>
      </c>
    </row>
    <row r="132" spans="1:20" x14ac:dyDescent="0.25">
      <c r="A132" t="s">
        <v>826</v>
      </c>
      <c r="B132">
        <v>8</v>
      </c>
      <c r="C132" t="s">
        <v>19</v>
      </c>
      <c r="D132">
        <f t="shared" si="27"/>
        <v>113</v>
      </c>
      <c r="E132">
        <f>E131+1</f>
        <v>96</v>
      </c>
      <c r="F132">
        <f t="shared" si="28"/>
        <v>140</v>
      </c>
      <c r="G132">
        <f t="shared" ref="G132:G134" si="31">E132+3</f>
        <v>99</v>
      </c>
      <c r="H132" t="s">
        <v>20</v>
      </c>
      <c r="I132">
        <v>16</v>
      </c>
      <c r="J132">
        <v>1</v>
      </c>
      <c r="K132">
        <v>0</v>
      </c>
      <c r="L132">
        <v>0</v>
      </c>
      <c r="N132" t="s">
        <v>1006</v>
      </c>
      <c r="O132" t="s">
        <v>27</v>
      </c>
      <c r="Q132">
        <v>2</v>
      </c>
      <c r="R132" t="b">
        <v>0</v>
      </c>
      <c r="S132" t="s">
        <v>119</v>
      </c>
      <c r="T132">
        <v>0</v>
      </c>
    </row>
    <row r="133" spans="1:20" x14ac:dyDescent="0.25">
      <c r="A133" t="s">
        <v>827</v>
      </c>
      <c r="B133">
        <v>8</v>
      </c>
      <c r="C133" t="s">
        <v>19</v>
      </c>
      <c r="D133">
        <f t="shared" si="27"/>
        <v>140</v>
      </c>
      <c r="E133">
        <f>E132</f>
        <v>96</v>
      </c>
      <c r="F133">
        <f t="shared" si="28"/>
        <v>169</v>
      </c>
      <c r="G133">
        <f t="shared" si="31"/>
        <v>99</v>
      </c>
      <c r="H133" t="s">
        <v>20</v>
      </c>
      <c r="I133">
        <v>16</v>
      </c>
      <c r="J133">
        <v>1</v>
      </c>
      <c r="K133">
        <v>0</v>
      </c>
      <c r="L133">
        <v>0</v>
      </c>
      <c r="N133" t="s">
        <v>1006</v>
      </c>
      <c r="O133" t="s">
        <v>27</v>
      </c>
      <c r="Q133">
        <v>2</v>
      </c>
      <c r="R133" t="b">
        <v>0</v>
      </c>
      <c r="S133" t="s">
        <v>119</v>
      </c>
      <c r="T133">
        <v>0</v>
      </c>
    </row>
    <row r="134" spans="1:20" x14ac:dyDescent="0.25">
      <c r="A134" t="s">
        <v>828</v>
      </c>
      <c r="B134">
        <v>8</v>
      </c>
      <c r="C134" t="s">
        <v>19</v>
      </c>
      <c r="D134">
        <f t="shared" si="27"/>
        <v>168</v>
      </c>
      <c r="E134">
        <f>E133</f>
        <v>96</v>
      </c>
      <c r="F134">
        <f t="shared" si="28"/>
        <v>194</v>
      </c>
      <c r="G134">
        <f t="shared" si="31"/>
        <v>99</v>
      </c>
      <c r="H134" t="s">
        <v>20</v>
      </c>
      <c r="I134">
        <v>16</v>
      </c>
      <c r="J134">
        <v>1</v>
      </c>
      <c r="K134">
        <v>0</v>
      </c>
      <c r="L134">
        <v>0</v>
      </c>
      <c r="N134" t="s">
        <v>1006</v>
      </c>
      <c r="O134" t="s">
        <v>27</v>
      </c>
      <c r="Q134">
        <v>2</v>
      </c>
      <c r="R134" t="b">
        <v>0</v>
      </c>
      <c r="S134" t="s">
        <v>119</v>
      </c>
      <c r="T134">
        <v>0</v>
      </c>
    </row>
    <row r="135" spans="1:20" x14ac:dyDescent="0.25">
      <c r="A135" t="s">
        <v>884</v>
      </c>
      <c r="B135">
        <v>8</v>
      </c>
      <c r="C135" t="s">
        <v>19</v>
      </c>
      <c r="D135">
        <f t="shared" si="27"/>
        <v>14</v>
      </c>
      <c r="E135">
        <f>E131+12</f>
        <v>107</v>
      </c>
      <c r="F135">
        <f t="shared" si="28"/>
        <v>112</v>
      </c>
      <c r="G135">
        <f>E135+5</f>
        <v>112</v>
      </c>
      <c r="H135" t="s">
        <v>102</v>
      </c>
      <c r="I135">
        <v>12</v>
      </c>
      <c r="J135">
        <v>0</v>
      </c>
      <c r="K135">
        <v>0</v>
      </c>
      <c r="L135">
        <v>0</v>
      </c>
      <c r="N135" t="s">
        <v>1006</v>
      </c>
      <c r="O135" t="s">
        <v>25</v>
      </c>
      <c r="Q135">
        <v>3</v>
      </c>
      <c r="R135" t="b">
        <v>1</v>
      </c>
      <c r="S135" t="s">
        <v>119</v>
      </c>
      <c r="T135">
        <v>0</v>
      </c>
    </row>
    <row r="136" spans="1:20" x14ac:dyDescent="0.25">
      <c r="A136" t="s">
        <v>885</v>
      </c>
      <c r="B136">
        <v>8</v>
      </c>
      <c r="C136" t="s">
        <v>19</v>
      </c>
      <c r="D136">
        <f t="shared" si="27"/>
        <v>113</v>
      </c>
      <c r="E136">
        <f>E135+1</f>
        <v>108</v>
      </c>
      <c r="F136">
        <f t="shared" si="28"/>
        <v>140</v>
      </c>
      <c r="G136">
        <f t="shared" ref="G136:G138" si="32">E136+3</f>
        <v>111</v>
      </c>
      <c r="H136" t="s">
        <v>20</v>
      </c>
      <c r="I136">
        <v>16</v>
      </c>
      <c r="J136">
        <v>1</v>
      </c>
      <c r="K136">
        <v>0</v>
      </c>
      <c r="L136">
        <v>0</v>
      </c>
      <c r="N136" t="s">
        <v>1006</v>
      </c>
      <c r="O136" t="s">
        <v>27</v>
      </c>
      <c r="Q136">
        <v>2</v>
      </c>
      <c r="R136" t="b">
        <v>0</v>
      </c>
      <c r="S136" t="s">
        <v>119</v>
      </c>
      <c r="T136">
        <v>0</v>
      </c>
    </row>
    <row r="137" spans="1:20" x14ac:dyDescent="0.25">
      <c r="A137" t="s">
        <v>886</v>
      </c>
      <c r="B137">
        <v>8</v>
      </c>
      <c r="C137" t="s">
        <v>19</v>
      </c>
      <c r="D137">
        <f t="shared" si="27"/>
        <v>140</v>
      </c>
      <c r="E137">
        <f>E136</f>
        <v>108</v>
      </c>
      <c r="F137">
        <f t="shared" si="28"/>
        <v>169</v>
      </c>
      <c r="G137">
        <f t="shared" si="32"/>
        <v>111</v>
      </c>
      <c r="H137" t="s">
        <v>20</v>
      </c>
      <c r="I137">
        <v>16</v>
      </c>
      <c r="J137">
        <v>1</v>
      </c>
      <c r="K137">
        <v>0</v>
      </c>
      <c r="L137">
        <v>0</v>
      </c>
      <c r="N137" t="s">
        <v>1006</v>
      </c>
      <c r="O137" t="s">
        <v>27</v>
      </c>
      <c r="Q137">
        <v>2</v>
      </c>
      <c r="R137" t="b">
        <v>0</v>
      </c>
      <c r="S137" t="s">
        <v>119</v>
      </c>
      <c r="T137">
        <v>0</v>
      </c>
    </row>
    <row r="138" spans="1:20" x14ac:dyDescent="0.25">
      <c r="A138" t="s">
        <v>887</v>
      </c>
      <c r="B138">
        <v>8</v>
      </c>
      <c r="C138" t="s">
        <v>19</v>
      </c>
      <c r="D138">
        <f t="shared" si="27"/>
        <v>168</v>
      </c>
      <c r="E138">
        <f>E137</f>
        <v>108</v>
      </c>
      <c r="F138">
        <f t="shared" si="28"/>
        <v>194</v>
      </c>
      <c r="G138">
        <f t="shared" si="32"/>
        <v>111</v>
      </c>
      <c r="H138" t="s">
        <v>20</v>
      </c>
      <c r="I138">
        <v>16</v>
      </c>
      <c r="J138">
        <v>1</v>
      </c>
      <c r="K138">
        <v>0</v>
      </c>
      <c r="L138">
        <v>0</v>
      </c>
      <c r="N138" t="s">
        <v>1006</v>
      </c>
      <c r="O138" t="s">
        <v>27</v>
      </c>
      <c r="Q138">
        <v>2</v>
      </c>
      <c r="R138" t="b">
        <v>0</v>
      </c>
      <c r="S138" t="s">
        <v>119</v>
      </c>
      <c r="T138">
        <v>0</v>
      </c>
    </row>
    <row r="139" spans="1:20" x14ac:dyDescent="0.25">
      <c r="A139" t="s">
        <v>888</v>
      </c>
      <c r="B139">
        <v>8</v>
      </c>
      <c r="C139" t="s">
        <v>19</v>
      </c>
      <c r="D139">
        <f t="shared" si="27"/>
        <v>14</v>
      </c>
      <c r="E139">
        <f>E135+12</f>
        <v>119</v>
      </c>
      <c r="F139">
        <f t="shared" si="28"/>
        <v>112</v>
      </c>
      <c r="G139">
        <f>E139+5</f>
        <v>124</v>
      </c>
      <c r="H139" t="s">
        <v>102</v>
      </c>
      <c r="I139">
        <v>12</v>
      </c>
      <c r="J139">
        <v>0</v>
      </c>
      <c r="K139">
        <v>0</v>
      </c>
      <c r="L139">
        <v>0</v>
      </c>
      <c r="N139" t="s">
        <v>1006</v>
      </c>
      <c r="O139" t="s">
        <v>25</v>
      </c>
      <c r="Q139">
        <v>3</v>
      </c>
      <c r="R139" t="b">
        <v>1</v>
      </c>
      <c r="S139" t="s">
        <v>119</v>
      </c>
      <c r="T139">
        <v>0</v>
      </c>
    </row>
    <row r="140" spans="1:20" x14ac:dyDescent="0.25">
      <c r="A140" t="s">
        <v>889</v>
      </c>
      <c r="B140">
        <v>8</v>
      </c>
      <c r="C140" t="s">
        <v>19</v>
      </c>
      <c r="D140">
        <f t="shared" si="27"/>
        <v>113</v>
      </c>
      <c r="E140">
        <f>E139+1</f>
        <v>120</v>
      </c>
      <c r="F140">
        <f t="shared" si="28"/>
        <v>140</v>
      </c>
      <c r="G140">
        <f t="shared" ref="G140:G142" si="33">E140+3</f>
        <v>123</v>
      </c>
      <c r="H140" t="s">
        <v>20</v>
      </c>
      <c r="I140">
        <v>16</v>
      </c>
      <c r="J140">
        <v>1</v>
      </c>
      <c r="K140">
        <v>0</v>
      </c>
      <c r="L140">
        <v>0</v>
      </c>
      <c r="N140" t="s">
        <v>1006</v>
      </c>
      <c r="O140" t="s">
        <v>27</v>
      </c>
      <c r="Q140">
        <v>2</v>
      </c>
      <c r="R140" t="b">
        <v>0</v>
      </c>
      <c r="S140" t="s">
        <v>119</v>
      </c>
      <c r="T140">
        <v>0</v>
      </c>
    </row>
    <row r="141" spans="1:20" x14ac:dyDescent="0.25">
      <c r="A141" t="s">
        <v>890</v>
      </c>
      <c r="B141">
        <v>8</v>
      </c>
      <c r="C141" t="s">
        <v>19</v>
      </c>
      <c r="D141">
        <f t="shared" si="27"/>
        <v>140</v>
      </c>
      <c r="E141">
        <f>E140</f>
        <v>120</v>
      </c>
      <c r="F141">
        <f t="shared" si="28"/>
        <v>169</v>
      </c>
      <c r="G141">
        <f t="shared" si="33"/>
        <v>123</v>
      </c>
      <c r="H141" t="s">
        <v>20</v>
      </c>
      <c r="I141">
        <v>16</v>
      </c>
      <c r="J141">
        <v>1</v>
      </c>
      <c r="K141">
        <v>0</v>
      </c>
      <c r="L141">
        <v>0</v>
      </c>
      <c r="N141" t="s">
        <v>1006</v>
      </c>
      <c r="O141" t="s">
        <v>27</v>
      </c>
      <c r="Q141">
        <v>2</v>
      </c>
      <c r="R141" t="b">
        <v>0</v>
      </c>
      <c r="S141" t="s">
        <v>119</v>
      </c>
      <c r="T141">
        <v>0</v>
      </c>
    </row>
    <row r="142" spans="1:20" x14ac:dyDescent="0.25">
      <c r="A142" t="s">
        <v>891</v>
      </c>
      <c r="B142">
        <v>8</v>
      </c>
      <c r="C142" t="s">
        <v>19</v>
      </c>
      <c r="D142">
        <f t="shared" si="27"/>
        <v>168</v>
      </c>
      <c r="E142">
        <f>E141</f>
        <v>120</v>
      </c>
      <c r="F142">
        <f t="shared" si="28"/>
        <v>194</v>
      </c>
      <c r="G142">
        <f t="shared" si="33"/>
        <v>123</v>
      </c>
      <c r="H142" t="s">
        <v>20</v>
      </c>
      <c r="I142">
        <v>16</v>
      </c>
      <c r="J142">
        <v>1</v>
      </c>
      <c r="K142">
        <v>0</v>
      </c>
      <c r="L142">
        <v>0</v>
      </c>
      <c r="N142" t="s">
        <v>1006</v>
      </c>
      <c r="O142" t="s">
        <v>27</v>
      </c>
      <c r="Q142">
        <v>2</v>
      </c>
      <c r="R142" t="b">
        <v>0</v>
      </c>
      <c r="S142" t="s">
        <v>119</v>
      </c>
      <c r="T142">
        <v>0</v>
      </c>
    </row>
    <row r="143" spans="1:20" x14ac:dyDescent="0.25">
      <c r="A143" t="s">
        <v>892</v>
      </c>
      <c r="B143">
        <v>8</v>
      </c>
      <c r="C143" t="s">
        <v>19</v>
      </c>
      <c r="D143">
        <f t="shared" si="27"/>
        <v>14</v>
      </c>
      <c r="E143">
        <f>E139+12</f>
        <v>131</v>
      </c>
      <c r="F143">
        <f t="shared" si="28"/>
        <v>112</v>
      </c>
      <c r="G143">
        <f>E143+5</f>
        <v>136</v>
      </c>
      <c r="H143" t="s">
        <v>102</v>
      </c>
      <c r="I143">
        <v>12</v>
      </c>
      <c r="J143">
        <v>0</v>
      </c>
      <c r="K143">
        <v>0</v>
      </c>
      <c r="L143">
        <v>0</v>
      </c>
      <c r="N143" t="s">
        <v>1006</v>
      </c>
      <c r="O143" t="s">
        <v>25</v>
      </c>
      <c r="Q143">
        <v>3</v>
      </c>
      <c r="R143" t="b">
        <v>1</v>
      </c>
      <c r="S143" t="s">
        <v>119</v>
      </c>
      <c r="T143">
        <v>0</v>
      </c>
    </row>
    <row r="144" spans="1:20" x14ac:dyDescent="0.25">
      <c r="A144" t="s">
        <v>893</v>
      </c>
      <c r="B144">
        <v>8</v>
      </c>
      <c r="C144" t="s">
        <v>19</v>
      </c>
      <c r="D144">
        <f t="shared" si="27"/>
        <v>113</v>
      </c>
      <c r="E144">
        <f>E143+1</f>
        <v>132</v>
      </c>
      <c r="F144">
        <f t="shared" si="28"/>
        <v>140</v>
      </c>
      <c r="G144">
        <f t="shared" ref="G144:G146" si="34">E144+3</f>
        <v>135</v>
      </c>
      <c r="H144" t="s">
        <v>20</v>
      </c>
      <c r="I144">
        <v>16</v>
      </c>
      <c r="J144">
        <v>1</v>
      </c>
      <c r="K144">
        <v>0</v>
      </c>
      <c r="L144">
        <v>0</v>
      </c>
      <c r="N144" t="s">
        <v>1006</v>
      </c>
      <c r="O144" t="s">
        <v>27</v>
      </c>
      <c r="Q144">
        <v>2</v>
      </c>
      <c r="R144" t="b">
        <v>0</v>
      </c>
      <c r="S144" t="s">
        <v>119</v>
      </c>
      <c r="T144">
        <v>0</v>
      </c>
    </row>
    <row r="145" spans="1:20" x14ac:dyDescent="0.25">
      <c r="A145" t="s">
        <v>894</v>
      </c>
      <c r="B145">
        <v>8</v>
      </c>
      <c r="C145" t="s">
        <v>19</v>
      </c>
      <c r="D145">
        <f t="shared" si="27"/>
        <v>140</v>
      </c>
      <c r="E145">
        <f>E144</f>
        <v>132</v>
      </c>
      <c r="F145">
        <f t="shared" si="28"/>
        <v>169</v>
      </c>
      <c r="G145">
        <f t="shared" si="34"/>
        <v>135</v>
      </c>
      <c r="H145" t="s">
        <v>20</v>
      </c>
      <c r="I145">
        <v>16</v>
      </c>
      <c r="J145">
        <v>1</v>
      </c>
      <c r="K145">
        <v>0</v>
      </c>
      <c r="L145">
        <v>0</v>
      </c>
      <c r="N145" t="s">
        <v>1006</v>
      </c>
      <c r="O145" t="s">
        <v>27</v>
      </c>
      <c r="Q145">
        <v>2</v>
      </c>
      <c r="R145" t="b">
        <v>0</v>
      </c>
      <c r="S145" t="s">
        <v>119</v>
      </c>
      <c r="T145">
        <v>0</v>
      </c>
    </row>
    <row r="146" spans="1:20" x14ac:dyDescent="0.25">
      <c r="A146" t="s">
        <v>895</v>
      </c>
      <c r="B146">
        <v>8</v>
      </c>
      <c r="C146" t="s">
        <v>19</v>
      </c>
      <c r="D146">
        <f t="shared" si="27"/>
        <v>168</v>
      </c>
      <c r="E146">
        <f>E145</f>
        <v>132</v>
      </c>
      <c r="F146">
        <f t="shared" si="28"/>
        <v>194</v>
      </c>
      <c r="G146">
        <f t="shared" si="34"/>
        <v>135</v>
      </c>
      <c r="H146" t="s">
        <v>20</v>
      </c>
      <c r="I146">
        <v>16</v>
      </c>
      <c r="J146">
        <v>1</v>
      </c>
      <c r="K146">
        <v>0</v>
      </c>
      <c r="L146">
        <v>0</v>
      </c>
      <c r="N146" t="s">
        <v>1006</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1006</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1006</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1006</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1006</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1006</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1006</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1006</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1006</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7">D151</f>
        <v>14</v>
      </c>
      <c r="E155">
        <f>E151+12</f>
        <v>167</v>
      </c>
      <c r="F155">
        <f t="shared" ref="F155:F186" si="38">F151</f>
        <v>112</v>
      </c>
      <c r="G155">
        <f>E155+5</f>
        <v>172</v>
      </c>
      <c r="H155" t="s">
        <v>102</v>
      </c>
      <c r="I155">
        <v>12</v>
      </c>
      <c r="J155">
        <v>0</v>
      </c>
      <c r="K155">
        <v>0</v>
      </c>
      <c r="L155">
        <v>0</v>
      </c>
      <c r="N155" t="s">
        <v>1006</v>
      </c>
      <c r="O155" t="s">
        <v>25</v>
      </c>
      <c r="Q155">
        <v>3</v>
      </c>
      <c r="R155" t="b">
        <v>1</v>
      </c>
      <c r="S155" t="s">
        <v>119</v>
      </c>
      <c r="T155">
        <v>0</v>
      </c>
    </row>
    <row r="156" spans="1:20" x14ac:dyDescent="0.25">
      <c r="A156" t="str">
        <f>A155&amp;"_response1"</f>
        <v>policy_checklist2_text10_response1</v>
      </c>
      <c r="B156">
        <v>8</v>
      </c>
      <c r="C156" t="s">
        <v>19</v>
      </c>
      <c r="D156">
        <f t="shared" si="37"/>
        <v>113</v>
      </c>
      <c r="E156">
        <f>E155+1</f>
        <v>168</v>
      </c>
      <c r="F156">
        <f t="shared" si="38"/>
        <v>140</v>
      </c>
      <c r="G156">
        <f t="shared" ref="G156:G158" si="39">E156+3</f>
        <v>171</v>
      </c>
      <c r="H156" t="s">
        <v>20</v>
      </c>
      <c r="I156">
        <v>16</v>
      </c>
      <c r="J156">
        <v>1</v>
      </c>
      <c r="K156">
        <v>0</v>
      </c>
      <c r="L156">
        <v>0</v>
      </c>
      <c r="N156" t="s">
        <v>1006</v>
      </c>
      <c r="O156" t="s">
        <v>27</v>
      </c>
      <c r="Q156">
        <v>2</v>
      </c>
      <c r="R156" t="b">
        <v>0</v>
      </c>
      <c r="S156" t="s">
        <v>119</v>
      </c>
      <c r="T156">
        <v>0</v>
      </c>
    </row>
    <row r="157" spans="1:20" x14ac:dyDescent="0.25">
      <c r="A157" t="str">
        <f>A155&amp;"_response2"</f>
        <v>policy_checklist2_text10_response2</v>
      </c>
      <c r="B157">
        <v>8</v>
      </c>
      <c r="C157" t="s">
        <v>19</v>
      </c>
      <c r="D157">
        <f t="shared" si="37"/>
        <v>140</v>
      </c>
      <c r="E157">
        <f>E156</f>
        <v>168</v>
      </c>
      <c r="F157">
        <f t="shared" si="38"/>
        <v>169</v>
      </c>
      <c r="G157">
        <f t="shared" si="39"/>
        <v>171</v>
      </c>
      <c r="H157" t="s">
        <v>20</v>
      </c>
      <c r="I157">
        <v>16</v>
      </c>
      <c r="J157">
        <v>1</v>
      </c>
      <c r="K157">
        <v>0</v>
      </c>
      <c r="L157">
        <v>0</v>
      </c>
      <c r="N157" t="s">
        <v>1006</v>
      </c>
      <c r="O157" t="s">
        <v>27</v>
      </c>
      <c r="Q157">
        <v>2</v>
      </c>
      <c r="R157" t="b">
        <v>0</v>
      </c>
      <c r="S157" t="s">
        <v>119</v>
      </c>
      <c r="T157">
        <v>0</v>
      </c>
    </row>
    <row r="158" spans="1:20" x14ac:dyDescent="0.25">
      <c r="A158" t="str">
        <f>A155&amp;"_response3"</f>
        <v>policy_checklist2_text10_response3</v>
      </c>
      <c r="B158">
        <v>8</v>
      </c>
      <c r="C158" t="s">
        <v>19</v>
      </c>
      <c r="D158">
        <f t="shared" si="37"/>
        <v>168</v>
      </c>
      <c r="E158">
        <f>E157</f>
        <v>168</v>
      </c>
      <c r="F158">
        <f t="shared" si="38"/>
        <v>194</v>
      </c>
      <c r="G158">
        <f t="shared" si="39"/>
        <v>171</v>
      </c>
      <c r="H158" t="s">
        <v>20</v>
      </c>
      <c r="I158">
        <v>16</v>
      </c>
      <c r="J158">
        <v>1</v>
      </c>
      <c r="K158">
        <v>0</v>
      </c>
      <c r="L158">
        <v>0</v>
      </c>
      <c r="N158" t="s">
        <v>1006</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7"/>
        <v>14</v>
      </c>
      <c r="E159">
        <f>E155+12</f>
        <v>179</v>
      </c>
      <c r="F159">
        <f t="shared" si="38"/>
        <v>112</v>
      </c>
      <c r="G159">
        <f>E159+5</f>
        <v>184</v>
      </c>
      <c r="H159" t="s">
        <v>102</v>
      </c>
      <c r="I159">
        <v>12</v>
      </c>
      <c r="J159">
        <v>0</v>
      </c>
      <c r="K159">
        <v>0</v>
      </c>
      <c r="L159">
        <v>0</v>
      </c>
      <c r="N159" t="s">
        <v>1006</v>
      </c>
      <c r="O159" t="s">
        <v>25</v>
      </c>
      <c r="Q159">
        <v>3</v>
      </c>
      <c r="R159" t="b">
        <v>1</v>
      </c>
      <c r="S159" t="s">
        <v>119</v>
      </c>
      <c r="T159">
        <v>0</v>
      </c>
    </row>
    <row r="160" spans="1:20" x14ac:dyDescent="0.25">
      <c r="A160" t="str">
        <f>A159&amp;"_response1"</f>
        <v>policy_checklist2_text11_response1</v>
      </c>
      <c r="B160">
        <v>8</v>
      </c>
      <c r="C160" t="s">
        <v>19</v>
      </c>
      <c r="D160">
        <f t="shared" si="37"/>
        <v>113</v>
      </c>
      <c r="E160">
        <f>E159+1</f>
        <v>180</v>
      </c>
      <c r="F160">
        <f t="shared" si="38"/>
        <v>140</v>
      </c>
      <c r="G160">
        <f t="shared" ref="G160:G162" si="40">E160+3</f>
        <v>183</v>
      </c>
      <c r="H160" t="s">
        <v>20</v>
      </c>
      <c r="I160">
        <v>16</v>
      </c>
      <c r="J160">
        <v>1</v>
      </c>
      <c r="K160">
        <v>0</v>
      </c>
      <c r="L160">
        <v>0</v>
      </c>
      <c r="N160" t="s">
        <v>1006</v>
      </c>
      <c r="O160" t="s">
        <v>27</v>
      </c>
      <c r="Q160">
        <v>2</v>
      </c>
      <c r="R160" t="b">
        <v>0</v>
      </c>
      <c r="S160" t="s">
        <v>119</v>
      </c>
      <c r="T160">
        <v>0</v>
      </c>
    </row>
    <row r="161" spans="1:20" x14ac:dyDescent="0.25">
      <c r="A161" t="str">
        <f>A159&amp;"_response2"</f>
        <v>policy_checklist2_text11_response2</v>
      </c>
      <c r="B161">
        <v>8</v>
      </c>
      <c r="C161" t="s">
        <v>19</v>
      </c>
      <c r="D161">
        <f t="shared" si="37"/>
        <v>140</v>
      </c>
      <c r="E161">
        <f>E160</f>
        <v>180</v>
      </c>
      <c r="F161">
        <f t="shared" si="38"/>
        <v>169</v>
      </c>
      <c r="G161">
        <f t="shared" si="40"/>
        <v>183</v>
      </c>
      <c r="H161" t="s">
        <v>20</v>
      </c>
      <c r="I161">
        <v>16</v>
      </c>
      <c r="J161">
        <v>1</v>
      </c>
      <c r="K161">
        <v>0</v>
      </c>
      <c r="L161">
        <v>0</v>
      </c>
      <c r="N161" t="s">
        <v>1006</v>
      </c>
      <c r="O161" t="s">
        <v>27</v>
      </c>
      <c r="Q161">
        <v>2</v>
      </c>
      <c r="R161" t="b">
        <v>0</v>
      </c>
      <c r="S161" t="s">
        <v>119</v>
      </c>
      <c r="T161">
        <v>0</v>
      </c>
    </row>
    <row r="162" spans="1:20" x14ac:dyDescent="0.25">
      <c r="A162" t="str">
        <f>A159&amp;"_response3"</f>
        <v>policy_checklist2_text11_response3</v>
      </c>
      <c r="B162">
        <v>8</v>
      </c>
      <c r="C162" t="s">
        <v>19</v>
      </c>
      <c r="D162">
        <f t="shared" si="37"/>
        <v>168</v>
      </c>
      <c r="E162">
        <f>E161</f>
        <v>180</v>
      </c>
      <c r="F162">
        <f t="shared" si="38"/>
        <v>194</v>
      </c>
      <c r="G162">
        <f t="shared" si="40"/>
        <v>183</v>
      </c>
      <c r="H162" t="s">
        <v>20</v>
      </c>
      <c r="I162">
        <v>16</v>
      </c>
      <c r="J162">
        <v>1</v>
      </c>
      <c r="K162">
        <v>0</v>
      </c>
      <c r="L162">
        <v>0</v>
      </c>
      <c r="N162" t="s">
        <v>1006</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7"/>
        <v>14</v>
      </c>
      <c r="E163">
        <f>E159+12</f>
        <v>191</v>
      </c>
      <c r="F163">
        <f t="shared" si="38"/>
        <v>112</v>
      </c>
      <c r="G163">
        <f>E163+5</f>
        <v>196</v>
      </c>
      <c r="H163" t="s">
        <v>102</v>
      </c>
      <c r="I163">
        <v>12</v>
      </c>
      <c r="J163">
        <v>0</v>
      </c>
      <c r="K163">
        <v>0</v>
      </c>
      <c r="L163">
        <v>0</v>
      </c>
      <c r="N163" t="s">
        <v>1006</v>
      </c>
      <c r="O163" t="s">
        <v>25</v>
      </c>
      <c r="Q163">
        <v>3</v>
      </c>
      <c r="R163" t="b">
        <v>1</v>
      </c>
      <c r="S163" t="s">
        <v>119</v>
      </c>
      <c r="T163">
        <v>0</v>
      </c>
    </row>
    <row r="164" spans="1:20" x14ac:dyDescent="0.25">
      <c r="A164" t="str">
        <f>A163&amp;"_response1"</f>
        <v>policy_checklist2_text12_response1</v>
      </c>
      <c r="B164">
        <v>8</v>
      </c>
      <c r="C164" t="s">
        <v>19</v>
      </c>
      <c r="D164">
        <f t="shared" si="37"/>
        <v>113</v>
      </c>
      <c r="E164">
        <f>E163+1</f>
        <v>192</v>
      </c>
      <c r="F164">
        <f t="shared" si="38"/>
        <v>140</v>
      </c>
      <c r="G164">
        <f t="shared" ref="G164:G166" si="41">E164+3</f>
        <v>195</v>
      </c>
      <c r="H164" t="s">
        <v>20</v>
      </c>
      <c r="I164">
        <v>16</v>
      </c>
      <c r="J164">
        <v>1</v>
      </c>
      <c r="K164">
        <v>0</v>
      </c>
      <c r="L164">
        <v>0</v>
      </c>
      <c r="N164" t="s">
        <v>1006</v>
      </c>
      <c r="O164" t="s">
        <v>27</v>
      </c>
      <c r="Q164">
        <v>2</v>
      </c>
      <c r="R164" t="b">
        <v>0</v>
      </c>
      <c r="S164" t="s">
        <v>119</v>
      </c>
      <c r="T164">
        <v>0</v>
      </c>
    </row>
    <row r="165" spans="1:20" x14ac:dyDescent="0.25">
      <c r="A165" t="str">
        <f>A163&amp;"_response2"</f>
        <v>policy_checklist2_text12_response2</v>
      </c>
      <c r="B165">
        <v>8</v>
      </c>
      <c r="C165" t="s">
        <v>19</v>
      </c>
      <c r="D165">
        <f t="shared" si="37"/>
        <v>140</v>
      </c>
      <c r="E165">
        <f>E164</f>
        <v>192</v>
      </c>
      <c r="F165">
        <f t="shared" si="38"/>
        <v>169</v>
      </c>
      <c r="G165">
        <f t="shared" si="41"/>
        <v>195</v>
      </c>
      <c r="H165" t="s">
        <v>20</v>
      </c>
      <c r="I165">
        <v>16</v>
      </c>
      <c r="J165">
        <v>1</v>
      </c>
      <c r="K165">
        <v>0</v>
      </c>
      <c r="L165">
        <v>0</v>
      </c>
      <c r="N165" t="s">
        <v>1006</v>
      </c>
      <c r="O165" t="s">
        <v>27</v>
      </c>
      <c r="Q165">
        <v>2</v>
      </c>
      <c r="R165" t="b">
        <v>0</v>
      </c>
      <c r="S165" t="s">
        <v>119</v>
      </c>
      <c r="T165">
        <v>0</v>
      </c>
    </row>
    <row r="166" spans="1:20" x14ac:dyDescent="0.25">
      <c r="A166" t="str">
        <f>A163&amp;"_response3"</f>
        <v>policy_checklist2_text12_response3</v>
      </c>
      <c r="B166">
        <v>8</v>
      </c>
      <c r="C166" t="s">
        <v>19</v>
      </c>
      <c r="D166">
        <f t="shared" si="37"/>
        <v>168</v>
      </c>
      <c r="E166">
        <f>E165</f>
        <v>192</v>
      </c>
      <c r="F166">
        <f t="shared" si="38"/>
        <v>194</v>
      </c>
      <c r="G166">
        <f t="shared" si="41"/>
        <v>195</v>
      </c>
      <c r="H166" t="s">
        <v>20</v>
      </c>
      <c r="I166">
        <v>16</v>
      </c>
      <c r="J166">
        <v>1</v>
      </c>
      <c r="K166">
        <v>0</v>
      </c>
      <c r="L166">
        <v>0</v>
      </c>
      <c r="N166" t="s">
        <v>1006</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7"/>
        <v>14</v>
      </c>
      <c r="E167">
        <f>E163+12</f>
        <v>203</v>
      </c>
      <c r="F167">
        <f t="shared" si="38"/>
        <v>112</v>
      </c>
      <c r="G167">
        <f>E167+5</f>
        <v>208</v>
      </c>
      <c r="H167" t="s">
        <v>102</v>
      </c>
      <c r="I167">
        <v>12</v>
      </c>
      <c r="J167">
        <v>0</v>
      </c>
      <c r="K167">
        <v>0</v>
      </c>
      <c r="L167">
        <v>0</v>
      </c>
      <c r="N167" t="s">
        <v>1006</v>
      </c>
      <c r="O167" t="s">
        <v>25</v>
      </c>
      <c r="Q167">
        <v>3</v>
      </c>
      <c r="R167" t="b">
        <v>1</v>
      </c>
      <c r="S167" t="s">
        <v>119</v>
      </c>
      <c r="T167">
        <v>0</v>
      </c>
    </row>
    <row r="168" spans="1:20" x14ac:dyDescent="0.25">
      <c r="A168" t="str">
        <f>A167&amp;"_response1"</f>
        <v>policy_checklist2_text13_response1</v>
      </c>
      <c r="B168">
        <v>8</v>
      </c>
      <c r="C168" t="s">
        <v>19</v>
      </c>
      <c r="D168">
        <f t="shared" si="37"/>
        <v>113</v>
      </c>
      <c r="E168">
        <f>E167+1</f>
        <v>204</v>
      </c>
      <c r="F168">
        <f t="shared" si="38"/>
        <v>140</v>
      </c>
      <c r="G168">
        <f t="shared" ref="G168:G170" si="42">E168+3</f>
        <v>207</v>
      </c>
      <c r="H168" t="s">
        <v>20</v>
      </c>
      <c r="I168">
        <v>16</v>
      </c>
      <c r="J168">
        <v>1</v>
      </c>
      <c r="K168">
        <v>0</v>
      </c>
      <c r="L168">
        <v>0</v>
      </c>
      <c r="N168" t="s">
        <v>1006</v>
      </c>
      <c r="O168" t="s">
        <v>27</v>
      </c>
      <c r="Q168">
        <v>2</v>
      </c>
      <c r="R168" t="b">
        <v>0</v>
      </c>
      <c r="S168" t="s">
        <v>119</v>
      </c>
      <c r="T168">
        <v>0</v>
      </c>
    </row>
    <row r="169" spans="1:20" x14ac:dyDescent="0.25">
      <c r="A169" t="str">
        <f>A167&amp;"_response2"</f>
        <v>policy_checklist2_text13_response2</v>
      </c>
      <c r="B169">
        <v>8</v>
      </c>
      <c r="C169" t="s">
        <v>19</v>
      </c>
      <c r="D169">
        <f t="shared" si="37"/>
        <v>140</v>
      </c>
      <c r="E169">
        <f>E168</f>
        <v>204</v>
      </c>
      <c r="F169">
        <f t="shared" si="38"/>
        <v>169</v>
      </c>
      <c r="G169">
        <f t="shared" si="42"/>
        <v>207</v>
      </c>
      <c r="H169" t="s">
        <v>20</v>
      </c>
      <c r="I169">
        <v>16</v>
      </c>
      <c r="J169">
        <v>1</v>
      </c>
      <c r="K169">
        <v>0</v>
      </c>
      <c r="L169">
        <v>0</v>
      </c>
      <c r="N169" t="s">
        <v>1006</v>
      </c>
      <c r="O169" t="s">
        <v>27</v>
      </c>
      <c r="Q169">
        <v>2</v>
      </c>
      <c r="R169" t="b">
        <v>0</v>
      </c>
      <c r="S169" t="s">
        <v>119</v>
      </c>
      <c r="T169">
        <v>0</v>
      </c>
    </row>
    <row r="170" spans="1:20" x14ac:dyDescent="0.25">
      <c r="A170" t="str">
        <f>A167&amp;"_response3"</f>
        <v>policy_checklist2_text13_response3</v>
      </c>
      <c r="B170">
        <v>8</v>
      </c>
      <c r="C170" t="s">
        <v>19</v>
      </c>
      <c r="D170">
        <f t="shared" si="37"/>
        <v>168</v>
      </c>
      <c r="E170">
        <f>E169</f>
        <v>204</v>
      </c>
      <c r="F170">
        <f t="shared" si="38"/>
        <v>194</v>
      </c>
      <c r="G170">
        <f t="shared" si="42"/>
        <v>207</v>
      </c>
      <c r="H170" t="s">
        <v>20</v>
      </c>
      <c r="I170">
        <v>16</v>
      </c>
      <c r="J170">
        <v>1</v>
      </c>
      <c r="K170">
        <v>0</v>
      </c>
      <c r="L170">
        <v>0</v>
      </c>
      <c r="N170" t="s">
        <v>1006</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7"/>
        <v>14</v>
      </c>
      <c r="E171">
        <f>E167+12</f>
        <v>215</v>
      </c>
      <c r="F171">
        <f t="shared" si="38"/>
        <v>112</v>
      </c>
      <c r="G171">
        <f>E171+5</f>
        <v>220</v>
      </c>
      <c r="H171" t="s">
        <v>102</v>
      </c>
      <c r="I171">
        <v>12</v>
      </c>
      <c r="J171">
        <v>0</v>
      </c>
      <c r="K171">
        <v>0</v>
      </c>
      <c r="L171">
        <v>0</v>
      </c>
      <c r="N171" t="s">
        <v>1006</v>
      </c>
      <c r="O171" t="s">
        <v>25</v>
      </c>
      <c r="Q171">
        <v>3</v>
      </c>
      <c r="R171" t="b">
        <v>1</v>
      </c>
      <c r="S171" t="s">
        <v>119</v>
      </c>
      <c r="T171">
        <v>0</v>
      </c>
    </row>
    <row r="172" spans="1:20" x14ac:dyDescent="0.25">
      <c r="A172" t="str">
        <f>A171&amp;"_response1"</f>
        <v>policy_checklist2_text14_response1</v>
      </c>
      <c r="B172">
        <v>8</v>
      </c>
      <c r="C172" t="s">
        <v>19</v>
      </c>
      <c r="D172">
        <f t="shared" si="37"/>
        <v>113</v>
      </c>
      <c r="E172">
        <f>E171+1</f>
        <v>216</v>
      </c>
      <c r="F172">
        <f t="shared" si="38"/>
        <v>140</v>
      </c>
      <c r="G172">
        <f t="shared" ref="G172:G174" si="43">E172+3</f>
        <v>219</v>
      </c>
      <c r="H172" t="s">
        <v>20</v>
      </c>
      <c r="I172">
        <v>16</v>
      </c>
      <c r="J172">
        <v>1</v>
      </c>
      <c r="K172">
        <v>0</v>
      </c>
      <c r="L172">
        <v>0</v>
      </c>
      <c r="N172" t="s">
        <v>1006</v>
      </c>
      <c r="O172" t="s">
        <v>27</v>
      </c>
      <c r="Q172">
        <v>2</v>
      </c>
      <c r="R172" t="b">
        <v>0</v>
      </c>
      <c r="S172" t="s">
        <v>119</v>
      </c>
      <c r="T172">
        <v>0</v>
      </c>
    </row>
    <row r="173" spans="1:20" x14ac:dyDescent="0.25">
      <c r="A173" t="str">
        <f>A171&amp;"_response2"</f>
        <v>policy_checklist2_text14_response2</v>
      </c>
      <c r="B173">
        <v>8</v>
      </c>
      <c r="C173" t="s">
        <v>19</v>
      </c>
      <c r="D173">
        <f t="shared" si="37"/>
        <v>140</v>
      </c>
      <c r="E173">
        <f>E172</f>
        <v>216</v>
      </c>
      <c r="F173">
        <f t="shared" si="38"/>
        <v>169</v>
      </c>
      <c r="G173">
        <f t="shared" si="43"/>
        <v>219</v>
      </c>
      <c r="H173" t="s">
        <v>20</v>
      </c>
      <c r="I173">
        <v>16</v>
      </c>
      <c r="J173">
        <v>1</v>
      </c>
      <c r="K173">
        <v>0</v>
      </c>
      <c r="L173">
        <v>0</v>
      </c>
      <c r="N173" t="s">
        <v>1006</v>
      </c>
      <c r="O173" t="s">
        <v>27</v>
      </c>
      <c r="Q173">
        <v>2</v>
      </c>
      <c r="R173" t="b">
        <v>0</v>
      </c>
      <c r="S173" t="s">
        <v>119</v>
      </c>
      <c r="T173">
        <v>0</v>
      </c>
    </row>
    <row r="174" spans="1:20" x14ac:dyDescent="0.25">
      <c r="A174" t="str">
        <f>A171&amp;"_response3"</f>
        <v>policy_checklist2_text14_response3</v>
      </c>
      <c r="B174">
        <v>8</v>
      </c>
      <c r="C174" t="s">
        <v>19</v>
      </c>
      <c r="D174">
        <f t="shared" si="37"/>
        <v>168</v>
      </c>
      <c r="E174">
        <f>E173</f>
        <v>216</v>
      </c>
      <c r="F174">
        <f t="shared" si="38"/>
        <v>194</v>
      </c>
      <c r="G174">
        <f t="shared" si="43"/>
        <v>219</v>
      </c>
      <c r="H174" t="s">
        <v>20</v>
      </c>
      <c r="I174">
        <v>16</v>
      </c>
      <c r="J174">
        <v>1</v>
      </c>
      <c r="K174">
        <v>0</v>
      </c>
      <c r="L174">
        <v>0</v>
      </c>
      <c r="N174" t="s">
        <v>1006</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7"/>
        <v>14</v>
      </c>
      <c r="E175">
        <f>E171+12</f>
        <v>227</v>
      </c>
      <c r="F175">
        <f t="shared" si="38"/>
        <v>112</v>
      </c>
      <c r="G175">
        <f>E175+5</f>
        <v>232</v>
      </c>
      <c r="H175" t="s">
        <v>102</v>
      </c>
      <c r="I175">
        <v>12</v>
      </c>
      <c r="J175">
        <v>0</v>
      </c>
      <c r="K175">
        <v>0</v>
      </c>
      <c r="L175">
        <v>0</v>
      </c>
      <c r="N175" t="s">
        <v>1006</v>
      </c>
      <c r="O175" t="s">
        <v>25</v>
      </c>
      <c r="Q175">
        <v>3</v>
      </c>
      <c r="R175" t="b">
        <v>1</v>
      </c>
      <c r="S175" t="s">
        <v>119</v>
      </c>
      <c r="T175">
        <v>0</v>
      </c>
    </row>
    <row r="176" spans="1:20" x14ac:dyDescent="0.25">
      <c r="A176" t="str">
        <f>A175&amp;"_response1"</f>
        <v>policy_checklist2_text15_response1</v>
      </c>
      <c r="B176">
        <v>8</v>
      </c>
      <c r="C176" t="s">
        <v>19</v>
      </c>
      <c r="D176">
        <f t="shared" si="37"/>
        <v>113</v>
      </c>
      <c r="E176">
        <f>E175+1</f>
        <v>228</v>
      </c>
      <c r="F176">
        <f t="shared" si="38"/>
        <v>140</v>
      </c>
      <c r="G176">
        <f t="shared" ref="G176:G178" si="44">E176+3</f>
        <v>231</v>
      </c>
      <c r="H176" t="s">
        <v>20</v>
      </c>
      <c r="I176">
        <v>16</v>
      </c>
      <c r="J176">
        <v>1</v>
      </c>
      <c r="K176">
        <v>0</v>
      </c>
      <c r="L176">
        <v>0</v>
      </c>
      <c r="N176" t="s">
        <v>1006</v>
      </c>
      <c r="O176" t="s">
        <v>27</v>
      </c>
      <c r="Q176">
        <v>2</v>
      </c>
      <c r="R176" t="b">
        <v>0</v>
      </c>
      <c r="S176" t="s">
        <v>119</v>
      </c>
      <c r="T176">
        <v>0</v>
      </c>
    </row>
    <row r="177" spans="1:20" x14ac:dyDescent="0.25">
      <c r="A177" t="str">
        <f>A175&amp;"_response2"</f>
        <v>policy_checklist2_text15_response2</v>
      </c>
      <c r="B177">
        <v>8</v>
      </c>
      <c r="C177" t="s">
        <v>19</v>
      </c>
      <c r="D177">
        <f t="shared" si="37"/>
        <v>140</v>
      </c>
      <c r="E177">
        <f>E176</f>
        <v>228</v>
      </c>
      <c r="F177">
        <f t="shared" si="38"/>
        <v>169</v>
      </c>
      <c r="G177">
        <f t="shared" si="44"/>
        <v>231</v>
      </c>
      <c r="H177" t="s">
        <v>20</v>
      </c>
      <c r="I177">
        <v>16</v>
      </c>
      <c r="J177">
        <v>1</v>
      </c>
      <c r="K177">
        <v>0</v>
      </c>
      <c r="L177">
        <v>0</v>
      </c>
      <c r="N177" t="s">
        <v>1006</v>
      </c>
      <c r="O177" t="s">
        <v>27</v>
      </c>
      <c r="Q177">
        <v>2</v>
      </c>
      <c r="R177" t="b">
        <v>0</v>
      </c>
      <c r="S177" t="s">
        <v>119</v>
      </c>
      <c r="T177">
        <v>0</v>
      </c>
    </row>
    <row r="178" spans="1:20" x14ac:dyDescent="0.25">
      <c r="A178" t="str">
        <f>A175&amp;"_response3"</f>
        <v>policy_checklist2_text15_response3</v>
      </c>
      <c r="B178">
        <v>8</v>
      </c>
      <c r="C178" t="s">
        <v>19</v>
      </c>
      <c r="D178">
        <f t="shared" si="37"/>
        <v>168</v>
      </c>
      <c r="E178">
        <f>E177</f>
        <v>228</v>
      </c>
      <c r="F178">
        <f t="shared" si="38"/>
        <v>194</v>
      </c>
      <c r="G178">
        <f t="shared" si="44"/>
        <v>231</v>
      </c>
      <c r="H178" t="s">
        <v>20</v>
      </c>
      <c r="I178">
        <v>16</v>
      </c>
      <c r="J178">
        <v>1</v>
      </c>
      <c r="K178">
        <v>0</v>
      </c>
      <c r="L178">
        <v>0</v>
      </c>
      <c r="N178" t="s">
        <v>1006</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7"/>
        <v>14</v>
      </c>
      <c r="E179">
        <f>E175+12</f>
        <v>239</v>
      </c>
      <c r="F179">
        <f t="shared" si="38"/>
        <v>112</v>
      </c>
      <c r="G179">
        <f>E179+5</f>
        <v>244</v>
      </c>
      <c r="H179" t="s">
        <v>102</v>
      </c>
      <c r="I179">
        <v>12</v>
      </c>
      <c r="J179">
        <v>0</v>
      </c>
      <c r="K179">
        <v>0</v>
      </c>
      <c r="L179">
        <v>0</v>
      </c>
      <c r="N179" t="s">
        <v>1006</v>
      </c>
      <c r="O179" t="s">
        <v>25</v>
      </c>
      <c r="Q179">
        <v>3</v>
      </c>
      <c r="R179" t="b">
        <v>1</v>
      </c>
      <c r="S179" t="s">
        <v>119</v>
      </c>
      <c r="T179">
        <v>0</v>
      </c>
    </row>
    <row r="180" spans="1:20" x14ac:dyDescent="0.25">
      <c r="A180" t="str">
        <f>A179&amp;"_response1"</f>
        <v>policy_checklist2_text16_response1</v>
      </c>
      <c r="B180">
        <v>8</v>
      </c>
      <c r="C180" t="s">
        <v>19</v>
      </c>
      <c r="D180">
        <f t="shared" si="37"/>
        <v>113</v>
      </c>
      <c r="E180">
        <f>E179+1</f>
        <v>240</v>
      </c>
      <c r="F180">
        <f t="shared" si="38"/>
        <v>140</v>
      </c>
      <c r="G180">
        <f t="shared" ref="G180:G182" si="45">E180+3</f>
        <v>243</v>
      </c>
      <c r="H180" t="s">
        <v>20</v>
      </c>
      <c r="I180">
        <v>16</v>
      </c>
      <c r="J180">
        <v>1</v>
      </c>
      <c r="K180">
        <v>0</v>
      </c>
      <c r="L180">
        <v>0</v>
      </c>
      <c r="N180" t="s">
        <v>1006</v>
      </c>
      <c r="O180" t="s">
        <v>27</v>
      </c>
      <c r="Q180">
        <v>2</v>
      </c>
      <c r="R180" t="b">
        <v>0</v>
      </c>
      <c r="S180" t="s">
        <v>119</v>
      </c>
      <c r="T180">
        <v>0</v>
      </c>
    </row>
    <row r="181" spans="1:20" x14ac:dyDescent="0.25">
      <c r="A181" t="str">
        <f>A179&amp;"_response2"</f>
        <v>policy_checklist2_text16_response2</v>
      </c>
      <c r="B181">
        <v>8</v>
      </c>
      <c r="C181" t="s">
        <v>19</v>
      </c>
      <c r="D181">
        <f t="shared" si="37"/>
        <v>140</v>
      </c>
      <c r="E181">
        <f>E180</f>
        <v>240</v>
      </c>
      <c r="F181">
        <f t="shared" si="38"/>
        <v>169</v>
      </c>
      <c r="G181">
        <f t="shared" si="45"/>
        <v>243</v>
      </c>
      <c r="H181" t="s">
        <v>20</v>
      </c>
      <c r="I181">
        <v>16</v>
      </c>
      <c r="J181">
        <v>1</v>
      </c>
      <c r="K181">
        <v>0</v>
      </c>
      <c r="L181">
        <v>0</v>
      </c>
      <c r="N181" t="s">
        <v>1006</v>
      </c>
      <c r="O181" t="s">
        <v>27</v>
      </c>
      <c r="Q181">
        <v>2</v>
      </c>
      <c r="R181" t="b">
        <v>0</v>
      </c>
      <c r="S181" t="s">
        <v>119</v>
      </c>
      <c r="T181">
        <v>0</v>
      </c>
    </row>
    <row r="182" spans="1:20" x14ac:dyDescent="0.25">
      <c r="A182" t="str">
        <f>A179&amp;"_response3"</f>
        <v>policy_checklist2_text16_response3</v>
      </c>
      <c r="B182">
        <v>8</v>
      </c>
      <c r="C182" t="s">
        <v>19</v>
      </c>
      <c r="D182">
        <f t="shared" si="37"/>
        <v>168</v>
      </c>
      <c r="E182">
        <f>E181</f>
        <v>240</v>
      </c>
      <c r="F182">
        <f t="shared" si="38"/>
        <v>194</v>
      </c>
      <c r="G182">
        <f t="shared" si="45"/>
        <v>243</v>
      </c>
      <c r="H182" t="s">
        <v>20</v>
      </c>
      <c r="I182">
        <v>16</v>
      </c>
      <c r="J182">
        <v>1</v>
      </c>
      <c r="K182">
        <v>0</v>
      </c>
      <c r="L182">
        <v>0</v>
      </c>
      <c r="N182" t="s">
        <v>1006</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6">D179</f>
        <v>14</v>
      </c>
      <c r="E183">
        <f>E179+12</f>
        <v>251</v>
      </c>
      <c r="F183">
        <f t="shared" si="38"/>
        <v>112</v>
      </c>
      <c r="G183">
        <f>E183+5</f>
        <v>256</v>
      </c>
      <c r="H183" t="s">
        <v>102</v>
      </c>
      <c r="I183">
        <v>12</v>
      </c>
      <c r="J183">
        <v>0</v>
      </c>
      <c r="K183">
        <v>0</v>
      </c>
      <c r="L183">
        <v>0</v>
      </c>
      <c r="N183" t="s">
        <v>1006</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8"/>
        <v>140</v>
      </c>
      <c r="G184">
        <f t="shared" ref="G184:G186" si="47">E184+3</f>
        <v>255</v>
      </c>
      <c r="H184" t="s">
        <v>20</v>
      </c>
      <c r="I184">
        <v>16</v>
      </c>
      <c r="J184">
        <v>1</v>
      </c>
      <c r="K184">
        <v>0</v>
      </c>
      <c r="L184">
        <v>0</v>
      </c>
      <c r="N184" t="s">
        <v>1006</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8"/>
        <v>169</v>
      </c>
      <c r="G185">
        <f t="shared" si="47"/>
        <v>255</v>
      </c>
      <c r="H185" t="s">
        <v>20</v>
      </c>
      <c r="I185">
        <v>16</v>
      </c>
      <c r="J185">
        <v>1</v>
      </c>
      <c r="K185">
        <v>0</v>
      </c>
      <c r="L185">
        <v>0</v>
      </c>
      <c r="N185" t="s">
        <v>1006</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8"/>
        <v>194</v>
      </c>
      <c r="G186">
        <f t="shared" si="47"/>
        <v>255</v>
      </c>
      <c r="H186" t="s">
        <v>20</v>
      </c>
      <c r="I186">
        <v>16</v>
      </c>
      <c r="J186">
        <v>1</v>
      </c>
      <c r="K186">
        <v>0</v>
      </c>
      <c r="L186">
        <v>0</v>
      </c>
      <c r="N186" t="s">
        <v>1006</v>
      </c>
      <c r="O186" t="s">
        <v>27</v>
      </c>
      <c r="Q186">
        <v>2</v>
      </c>
      <c r="R186" t="b">
        <v>0</v>
      </c>
      <c r="S186" t="s">
        <v>119</v>
      </c>
      <c r="T186">
        <v>0</v>
      </c>
    </row>
    <row r="187" spans="1:20" x14ac:dyDescent="0.25">
      <c r="A187" t="s">
        <v>661</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907</v>
      </c>
      <c r="B189">
        <v>9</v>
      </c>
      <c r="C189" t="s">
        <v>19</v>
      </c>
      <c r="D189">
        <v>14</v>
      </c>
      <c r="E189">
        <f>G188+4</f>
        <v>218</v>
      </c>
      <c r="F189">
        <f>$F$107</f>
        <v>196</v>
      </c>
      <c r="G189">
        <f>E189+8</f>
        <v>226</v>
      </c>
      <c r="H189" t="s">
        <v>102</v>
      </c>
      <c r="I189">
        <v>14</v>
      </c>
      <c r="J189">
        <v>0</v>
      </c>
      <c r="K189">
        <v>0</v>
      </c>
      <c r="L189">
        <v>0</v>
      </c>
      <c r="M189" t="s">
        <v>972</v>
      </c>
      <c r="N189" t="s">
        <v>21</v>
      </c>
      <c r="O189" t="s">
        <v>27</v>
      </c>
      <c r="Q189">
        <v>3</v>
      </c>
      <c r="R189" t="b">
        <v>1</v>
      </c>
      <c r="S189" t="s">
        <v>119</v>
      </c>
      <c r="T189">
        <v>0</v>
      </c>
    </row>
    <row r="190" spans="1:20" x14ac:dyDescent="0.25">
      <c r="A190" t="s">
        <v>1018</v>
      </c>
      <c r="B190">
        <v>9</v>
      </c>
      <c r="C190" t="s">
        <v>19</v>
      </c>
      <c r="D190">
        <f>D189</f>
        <v>14</v>
      </c>
      <c r="E190">
        <v>275</v>
      </c>
      <c r="F190">
        <f>F189+1</f>
        <v>197</v>
      </c>
      <c r="G190">
        <f>E190+5</f>
        <v>280</v>
      </c>
      <c r="H190" t="s">
        <v>102</v>
      </c>
      <c r="I190">
        <v>8</v>
      </c>
      <c r="J190">
        <v>0</v>
      </c>
      <c r="K190">
        <v>0</v>
      </c>
      <c r="L190">
        <v>0</v>
      </c>
      <c r="M190" t="s">
        <v>972</v>
      </c>
      <c r="N190" t="s">
        <v>21</v>
      </c>
      <c r="O190" t="s">
        <v>25</v>
      </c>
      <c r="Q190">
        <v>3</v>
      </c>
      <c r="R190" t="b">
        <v>1</v>
      </c>
      <c r="T190">
        <v>0</v>
      </c>
    </row>
    <row r="191" spans="1:20" ht="15" customHeight="1" x14ac:dyDescent="0.25">
      <c r="A191" t="s">
        <v>904</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901</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418</v>
      </c>
      <c r="B195">
        <v>-999</v>
      </c>
      <c r="C195" t="s">
        <v>26</v>
      </c>
      <c r="D195">
        <v>0</v>
      </c>
      <c r="E195">
        <v>0</v>
      </c>
      <c r="F195">
        <v>211</v>
      </c>
      <c r="G195">
        <f>E201-4</f>
        <v>16</v>
      </c>
      <c r="I195">
        <v>0</v>
      </c>
      <c r="J195">
        <v>0</v>
      </c>
      <c r="K195">
        <v>0</v>
      </c>
      <c r="L195">
        <v>0</v>
      </c>
      <c r="M195" t="s">
        <v>879</v>
      </c>
      <c r="N195" t="s">
        <v>879</v>
      </c>
      <c r="O195" t="s">
        <v>25</v>
      </c>
      <c r="Q195">
        <v>0</v>
      </c>
      <c r="R195" t="b">
        <v>0</v>
      </c>
      <c r="S195" t="s">
        <v>119</v>
      </c>
      <c r="T195">
        <v>0</v>
      </c>
    </row>
    <row r="196" spans="1:20" x14ac:dyDescent="0.25">
      <c r="A196" t="s">
        <v>902</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903</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978</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979</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980</v>
      </c>
      <c r="B200">
        <v>11</v>
      </c>
      <c r="C200" t="s">
        <v>19</v>
      </c>
      <c r="D200">
        <f>D198</f>
        <v>30</v>
      </c>
      <c r="E200">
        <f>G198</f>
        <v>265</v>
      </c>
      <c r="F200">
        <f>F198</f>
        <v>180</v>
      </c>
      <c r="G200">
        <f>E200+3</f>
        <v>268</v>
      </c>
      <c r="H200" t="s">
        <v>102</v>
      </c>
      <c r="I200">
        <v>8</v>
      </c>
      <c r="J200">
        <v>0</v>
      </c>
      <c r="K200">
        <v>1</v>
      </c>
      <c r="L200">
        <v>0</v>
      </c>
      <c r="M200" t="s">
        <v>972</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1038</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908</v>
      </c>
      <c r="B203">
        <v>12</v>
      </c>
      <c r="C203" t="s">
        <v>24</v>
      </c>
      <c r="D203">
        <f>F204</f>
        <v>40</v>
      </c>
      <c r="E203">
        <f>G202+2</f>
        <v>40</v>
      </c>
      <c r="F203">
        <v>104</v>
      </c>
      <c r="G203">
        <f>INT(E203+(F203-D203)/296*192)</f>
        <v>81</v>
      </c>
      <c r="I203">
        <v>1</v>
      </c>
      <c r="J203">
        <v>0</v>
      </c>
      <c r="K203">
        <v>0</v>
      </c>
      <c r="L203">
        <v>0</v>
      </c>
      <c r="M203" t="s">
        <v>1023</v>
      </c>
      <c r="N203" t="s">
        <v>21</v>
      </c>
      <c r="O203" t="s">
        <v>25</v>
      </c>
      <c r="P203" t="s">
        <v>1037</v>
      </c>
      <c r="Q203">
        <v>2</v>
      </c>
      <c r="R203" t="b">
        <v>0</v>
      </c>
      <c r="S203" t="s">
        <v>119</v>
      </c>
      <c r="T203">
        <v>0</v>
      </c>
    </row>
    <row r="204" spans="1:20" x14ac:dyDescent="0.25">
      <c r="A204" s="25" t="s">
        <v>1043</v>
      </c>
      <c r="B204">
        <v>12</v>
      </c>
      <c r="C204" t="s">
        <v>19</v>
      </c>
      <c r="D204">
        <f t="shared" ref="D204:D209" si="48">$D$196</f>
        <v>14</v>
      </c>
      <c r="E204">
        <f>E203-2</f>
        <v>38</v>
      </c>
      <c r="F204">
        <v>40</v>
      </c>
      <c r="G204">
        <f t="shared" ref="G204:G209" si="49">E204+5</f>
        <v>43</v>
      </c>
      <c r="H204" t="s">
        <v>102</v>
      </c>
      <c r="I204">
        <v>10</v>
      </c>
      <c r="J204">
        <v>0</v>
      </c>
      <c r="K204">
        <v>0</v>
      </c>
      <c r="L204">
        <v>0</v>
      </c>
      <c r="N204" t="s">
        <v>21</v>
      </c>
      <c r="O204" t="s">
        <v>22</v>
      </c>
      <c r="P204" s="26"/>
      <c r="Q204">
        <v>3</v>
      </c>
      <c r="R204" t="b">
        <v>0</v>
      </c>
      <c r="S204" t="s">
        <v>119</v>
      </c>
      <c r="T204">
        <v>0</v>
      </c>
    </row>
    <row r="205" spans="1:20" x14ac:dyDescent="0.25">
      <c r="A205" t="s">
        <v>1044</v>
      </c>
      <c r="B205">
        <v>12</v>
      </c>
      <c r="C205" t="s">
        <v>19</v>
      </c>
      <c r="D205">
        <f t="shared" si="48"/>
        <v>14</v>
      </c>
      <c r="E205">
        <f>G204+3</f>
        <v>46</v>
      </c>
      <c r="F205">
        <f>$F$204</f>
        <v>40</v>
      </c>
      <c r="G205">
        <f t="shared" si="49"/>
        <v>51</v>
      </c>
      <c r="H205" t="s">
        <v>102</v>
      </c>
      <c r="I205">
        <v>10</v>
      </c>
      <c r="J205">
        <v>0</v>
      </c>
      <c r="K205">
        <v>0</v>
      </c>
      <c r="L205">
        <v>0</v>
      </c>
      <c r="N205" t="s">
        <v>21</v>
      </c>
      <c r="O205" t="s">
        <v>22</v>
      </c>
      <c r="P205" s="26"/>
      <c r="Q205">
        <v>3</v>
      </c>
      <c r="R205" t="b">
        <v>0</v>
      </c>
      <c r="S205" t="s">
        <v>119</v>
      </c>
      <c r="T205">
        <v>0</v>
      </c>
    </row>
    <row r="206" spans="1:20" x14ac:dyDescent="0.25">
      <c r="A206" t="s">
        <v>1045</v>
      </c>
      <c r="B206">
        <v>12</v>
      </c>
      <c r="C206" t="s">
        <v>19</v>
      </c>
      <c r="D206">
        <f t="shared" si="48"/>
        <v>14</v>
      </c>
      <c r="E206">
        <f>G205+3</f>
        <v>54</v>
      </c>
      <c r="F206">
        <f t="shared" ref="F206:F209" si="50">$F$204</f>
        <v>40</v>
      </c>
      <c r="G206">
        <f t="shared" si="49"/>
        <v>59</v>
      </c>
      <c r="H206" t="s">
        <v>102</v>
      </c>
      <c r="I206">
        <v>10</v>
      </c>
      <c r="J206">
        <v>0</v>
      </c>
      <c r="K206">
        <v>0</v>
      </c>
      <c r="L206">
        <v>0</v>
      </c>
      <c r="N206" t="s">
        <v>21</v>
      </c>
      <c r="O206" t="s">
        <v>22</v>
      </c>
      <c r="P206" s="26"/>
      <c r="Q206">
        <v>3</v>
      </c>
      <c r="R206" t="b">
        <v>0</v>
      </c>
      <c r="S206" t="s">
        <v>119</v>
      </c>
      <c r="T206">
        <v>0</v>
      </c>
    </row>
    <row r="207" spans="1:20" x14ac:dyDescent="0.25">
      <c r="A207" t="s">
        <v>1046</v>
      </c>
      <c r="B207">
        <v>12</v>
      </c>
      <c r="C207" t="s">
        <v>19</v>
      </c>
      <c r="D207">
        <f t="shared" si="48"/>
        <v>14</v>
      </c>
      <c r="E207">
        <f>G206+3</f>
        <v>62</v>
      </c>
      <c r="F207">
        <f t="shared" si="50"/>
        <v>40</v>
      </c>
      <c r="G207">
        <f t="shared" si="49"/>
        <v>67</v>
      </c>
      <c r="H207" t="s">
        <v>102</v>
      </c>
      <c r="I207">
        <v>10</v>
      </c>
      <c r="J207">
        <v>0</v>
      </c>
      <c r="K207">
        <v>0</v>
      </c>
      <c r="L207">
        <v>0</v>
      </c>
      <c r="N207" t="s">
        <v>21</v>
      </c>
      <c r="O207" t="s">
        <v>22</v>
      </c>
      <c r="P207" s="26"/>
      <c r="Q207">
        <v>3</v>
      </c>
      <c r="R207" t="b">
        <v>0</v>
      </c>
      <c r="S207" t="s">
        <v>119</v>
      </c>
      <c r="T207">
        <v>0</v>
      </c>
    </row>
    <row r="208" spans="1:20" x14ac:dyDescent="0.25">
      <c r="A208" t="s">
        <v>1047</v>
      </c>
      <c r="B208">
        <v>12</v>
      </c>
      <c r="C208" t="s">
        <v>19</v>
      </c>
      <c r="D208">
        <f t="shared" si="48"/>
        <v>14</v>
      </c>
      <c r="E208">
        <f>G207+3</f>
        <v>70</v>
      </c>
      <c r="F208">
        <f t="shared" si="50"/>
        <v>40</v>
      </c>
      <c r="G208">
        <f t="shared" si="49"/>
        <v>75</v>
      </c>
      <c r="H208" t="s">
        <v>102</v>
      </c>
      <c r="I208">
        <v>10</v>
      </c>
      <c r="J208">
        <v>0</v>
      </c>
      <c r="K208">
        <v>0</v>
      </c>
      <c r="L208">
        <v>0</v>
      </c>
      <c r="N208" t="s">
        <v>21</v>
      </c>
      <c r="O208" t="s">
        <v>22</v>
      </c>
      <c r="P208" s="26"/>
      <c r="Q208">
        <v>3</v>
      </c>
      <c r="R208" t="b">
        <v>0</v>
      </c>
      <c r="S208" t="s">
        <v>119</v>
      </c>
      <c r="T208">
        <v>0</v>
      </c>
    </row>
    <row r="209" spans="1:20" x14ac:dyDescent="0.25">
      <c r="A209" t="s">
        <v>1048</v>
      </c>
      <c r="B209">
        <v>12</v>
      </c>
      <c r="C209" t="s">
        <v>19</v>
      </c>
      <c r="D209">
        <f t="shared" si="48"/>
        <v>14</v>
      </c>
      <c r="E209">
        <f>G208+3</f>
        <v>78</v>
      </c>
      <c r="F209">
        <f t="shared" si="50"/>
        <v>40</v>
      </c>
      <c r="G209">
        <f t="shared" si="49"/>
        <v>83</v>
      </c>
      <c r="H209" t="s">
        <v>102</v>
      </c>
      <c r="I209">
        <v>10</v>
      </c>
      <c r="J209">
        <v>0</v>
      </c>
      <c r="K209">
        <v>0</v>
      </c>
      <c r="L209">
        <v>0</v>
      </c>
      <c r="N209" t="s">
        <v>21</v>
      </c>
      <c r="O209" t="s">
        <v>22</v>
      </c>
      <c r="P209" s="26"/>
      <c r="Q209">
        <v>3</v>
      </c>
      <c r="R209" t="b">
        <v>0</v>
      </c>
      <c r="S209" t="s">
        <v>119</v>
      </c>
      <c r="T209">
        <v>0</v>
      </c>
    </row>
    <row r="210" spans="1:20" x14ac:dyDescent="0.25">
      <c r="A210" t="s">
        <v>1014</v>
      </c>
      <c r="B210">
        <v>12</v>
      </c>
      <c r="C210" t="s">
        <v>19</v>
      </c>
      <c r="D210">
        <f>F203+5</f>
        <v>109</v>
      </c>
      <c r="E210">
        <f>E203+5</f>
        <v>45</v>
      </c>
      <c r="F210">
        <v>196</v>
      </c>
      <c r="G210">
        <f>E210+3</f>
        <v>48</v>
      </c>
      <c r="H210" t="s">
        <v>102</v>
      </c>
      <c r="I210">
        <v>8</v>
      </c>
      <c r="J210">
        <v>0</v>
      </c>
      <c r="K210">
        <v>0</v>
      </c>
      <c r="L210">
        <v>0</v>
      </c>
      <c r="M210" t="s">
        <v>972</v>
      </c>
      <c r="O210" t="s">
        <v>25</v>
      </c>
      <c r="P210" t="s">
        <v>1015</v>
      </c>
      <c r="Q210">
        <v>3</v>
      </c>
      <c r="R210" t="b">
        <v>1</v>
      </c>
      <c r="S210" t="s">
        <v>119</v>
      </c>
      <c r="T210">
        <v>0</v>
      </c>
    </row>
    <row r="211" spans="1:20" x14ac:dyDescent="0.25">
      <c r="A211" t="s">
        <v>1040</v>
      </c>
      <c r="B211">
        <v>12</v>
      </c>
      <c r="C211" t="s">
        <v>19</v>
      </c>
      <c r="D211">
        <f>D203+16</f>
        <v>56</v>
      </c>
      <c r="E211">
        <f>G203+1</f>
        <v>82</v>
      </c>
      <c r="F211">
        <v>196</v>
      </c>
      <c r="G211">
        <f>E211+8</f>
        <v>90</v>
      </c>
      <c r="H211" t="s">
        <v>102</v>
      </c>
      <c r="I211">
        <v>12</v>
      </c>
      <c r="J211">
        <v>0</v>
      </c>
      <c r="K211">
        <v>0</v>
      </c>
      <c r="L211">
        <v>0</v>
      </c>
      <c r="M211" t="s">
        <v>972</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286</v>
      </c>
      <c r="B214">
        <v>12</v>
      </c>
      <c r="C214" t="s">
        <v>19</v>
      </c>
      <c r="D214">
        <v>14</v>
      </c>
      <c r="E214">
        <f>G211+20</f>
        <v>110</v>
      </c>
      <c r="F214">
        <v>196</v>
      </c>
      <c r="G214">
        <f>E214+8</f>
        <v>118</v>
      </c>
      <c r="H214" t="s">
        <v>102</v>
      </c>
      <c r="I214">
        <v>14</v>
      </c>
      <c r="J214">
        <v>0</v>
      </c>
      <c r="K214">
        <v>0</v>
      </c>
      <c r="L214">
        <v>0</v>
      </c>
      <c r="M214" t="s">
        <v>972</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1038</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908</v>
      </c>
      <c r="B217">
        <v>13</v>
      </c>
      <c r="C217" t="s">
        <v>24</v>
      </c>
      <c r="D217">
        <f>F218</f>
        <v>40</v>
      </c>
      <c r="E217">
        <f>G216+2</f>
        <v>40</v>
      </c>
      <c r="F217">
        <v>104</v>
      </c>
      <c r="G217">
        <f>INT(E217+(F217-D217)/296*192)</f>
        <v>81</v>
      </c>
      <c r="I217">
        <v>1</v>
      </c>
      <c r="J217">
        <v>0</v>
      </c>
      <c r="K217">
        <v>0</v>
      </c>
      <c r="L217">
        <v>0</v>
      </c>
      <c r="M217" t="s">
        <v>1023</v>
      </c>
      <c r="N217" t="s">
        <v>21</v>
      </c>
      <c r="O217" t="s">
        <v>25</v>
      </c>
      <c r="P217" t="s">
        <v>1049</v>
      </c>
      <c r="Q217">
        <v>2</v>
      </c>
      <c r="R217" t="b">
        <v>0</v>
      </c>
      <c r="S217" t="s">
        <v>119</v>
      </c>
      <c r="T217">
        <v>0</v>
      </c>
    </row>
    <row r="218" spans="1:20" x14ac:dyDescent="0.25">
      <c r="A218" s="25" t="s">
        <v>1043</v>
      </c>
      <c r="B218">
        <v>13</v>
      </c>
      <c r="C218" t="s">
        <v>19</v>
      </c>
      <c r="D218">
        <f t="shared" ref="D218:D223" si="51">$D$196</f>
        <v>14</v>
      </c>
      <c r="E218">
        <f>E217-2</f>
        <v>38</v>
      </c>
      <c r="F218">
        <v>40</v>
      </c>
      <c r="G218">
        <f t="shared" ref="G218:G223" si="52">E218+5</f>
        <v>43</v>
      </c>
      <c r="H218" t="s">
        <v>102</v>
      </c>
      <c r="I218">
        <v>10</v>
      </c>
      <c r="J218">
        <v>0</v>
      </c>
      <c r="K218">
        <v>0</v>
      </c>
      <c r="L218">
        <v>0</v>
      </c>
      <c r="N218" t="s">
        <v>21</v>
      </c>
      <c r="O218" t="s">
        <v>22</v>
      </c>
      <c r="P218" s="26"/>
      <c r="Q218">
        <v>3</v>
      </c>
      <c r="R218" t="b">
        <v>0</v>
      </c>
      <c r="S218" t="s">
        <v>119</v>
      </c>
      <c r="T218">
        <v>0</v>
      </c>
    </row>
    <row r="219" spans="1:20" x14ac:dyDescent="0.25">
      <c r="A219" t="s">
        <v>1044</v>
      </c>
      <c r="B219">
        <v>13</v>
      </c>
      <c r="C219" t="s">
        <v>19</v>
      </c>
      <c r="D219">
        <f t="shared" si="51"/>
        <v>14</v>
      </c>
      <c r="E219">
        <f>G218+3</f>
        <v>46</v>
      </c>
      <c r="F219">
        <f>$F$204</f>
        <v>40</v>
      </c>
      <c r="G219">
        <f t="shared" si="52"/>
        <v>51</v>
      </c>
      <c r="H219" t="s">
        <v>102</v>
      </c>
      <c r="I219">
        <v>10</v>
      </c>
      <c r="J219">
        <v>0</v>
      </c>
      <c r="K219">
        <v>0</v>
      </c>
      <c r="L219">
        <v>0</v>
      </c>
      <c r="N219" t="s">
        <v>21</v>
      </c>
      <c r="O219" t="s">
        <v>22</v>
      </c>
      <c r="P219" s="26"/>
      <c r="Q219">
        <v>3</v>
      </c>
      <c r="R219" t="b">
        <v>0</v>
      </c>
      <c r="S219" t="s">
        <v>119</v>
      </c>
      <c r="T219">
        <v>0</v>
      </c>
    </row>
    <row r="220" spans="1:20" x14ac:dyDescent="0.25">
      <c r="A220" t="s">
        <v>1045</v>
      </c>
      <c r="B220">
        <v>13</v>
      </c>
      <c r="C220" t="s">
        <v>19</v>
      </c>
      <c r="D220">
        <f t="shared" si="51"/>
        <v>14</v>
      </c>
      <c r="E220">
        <f>G219+3</f>
        <v>54</v>
      </c>
      <c r="F220">
        <f t="shared" ref="F220:F223" si="53">$F$204</f>
        <v>40</v>
      </c>
      <c r="G220">
        <f t="shared" si="52"/>
        <v>59</v>
      </c>
      <c r="H220" t="s">
        <v>102</v>
      </c>
      <c r="I220">
        <v>10</v>
      </c>
      <c r="J220">
        <v>0</v>
      </c>
      <c r="K220">
        <v>0</v>
      </c>
      <c r="L220">
        <v>0</v>
      </c>
      <c r="N220" t="s">
        <v>21</v>
      </c>
      <c r="O220" t="s">
        <v>22</v>
      </c>
      <c r="P220" s="26"/>
      <c r="Q220">
        <v>3</v>
      </c>
      <c r="R220" t="b">
        <v>0</v>
      </c>
      <c r="S220" t="s">
        <v>119</v>
      </c>
      <c r="T220">
        <v>0</v>
      </c>
    </row>
    <row r="221" spans="1:20" x14ac:dyDescent="0.25">
      <c r="A221" t="s">
        <v>1046</v>
      </c>
      <c r="B221">
        <v>13</v>
      </c>
      <c r="C221" t="s">
        <v>19</v>
      </c>
      <c r="D221">
        <f t="shared" si="51"/>
        <v>14</v>
      </c>
      <c r="E221">
        <f>G220+3</f>
        <v>62</v>
      </c>
      <c r="F221">
        <f t="shared" si="53"/>
        <v>40</v>
      </c>
      <c r="G221">
        <f t="shared" si="52"/>
        <v>67</v>
      </c>
      <c r="H221" t="s">
        <v>102</v>
      </c>
      <c r="I221">
        <v>10</v>
      </c>
      <c r="J221">
        <v>0</v>
      </c>
      <c r="K221">
        <v>0</v>
      </c>
      <c r="L221">
        <v>0</v>
      </c>
      <c r="N221" t="s">
        <v>21</v>
      </c>
      <c r="O221" t="s">
        <v>22</v>
      </c>
      <c r="P221" s="26"/>
      <c r="Q221">
        <v>3</v>
      </c>
      <c r="R221" t="b">
        <v>0</v>
      </c>
      <c r="S221" t="s">
        <v>119</v>
      </c>
      <c r="T221">
        <v>0</v>
      </c>
    </row>
    <row r="222" spans="1:20" x14ac:dyDescent="0.25">
      <c r="A222" t="s">
        <v>1047</v>
      </c>
      <c r="B222">
        <v>13</v>
      </c>
      <c r="C222" t="s">
        <v>19</v>
      </c>
      <c r="D222">
        <f t="shared" si="51"/>
        <v>14</v>
      </c>
      <c r="E222">
        <f>G221+3</f>
        <v>70</v>
      </c>
      <c r="F222">
        <f t="shared" si="53"/>
        <v>40</v>
      </c>
      <c r="G222">
        <f t="shared" si="52"/>
        <v>75</v>
      </c>
      <c r="H222" t="s">
        <v>102</v>
      </c>
      <c r="I222">
        <v>10</v>
      </c>
      <c r="J222">
        <v>0</v>
      </c>
      <c r="K222">
        <v>0</v>
      </c>
      <c r="L222">
        <v>0</v>
      </c>
      <c r="N222" t="s">
        <v>21</v>
      </c>
      <c r="O222" t="s">
        <v>22</v>
      </c>
      <c r="P222" s="26"/>
      <c r="Q222">
        <v>3</v>
      </c>
      <c r="R222" t="b">
        <v>0</v>
      </c>
      <c r="S222" t="s">
        <v>119</v>
      </c>
      <c r="T222">
        <v>0</v>
      </c>
    </row>
    <row r="223" spans="1:20" x14ac:dyDescent="0.25">
      <c r="A223" t="s">
        <v>1048</v>
      </c>
      <c r="B223">
        <v>13</v>
      </c>
      <c r="C223" t="s">
        <v>19</v>
      </c>
      <c r="D223">
        <f t="shared" si="51"/>
        <v>14</v>
      </c>
      <c r="E223">
        <f>G222+3</f>
        <v>78</v>
      </c>
      <c r="F223">
        <f t="shared" si="53"/>
        <v>40</v>
      </c>
      <c r="G223">
        <f t="shared" si="52"/>
        <v>83</v>
      </c>
      <c r="H223" t="s">
        <v>102</v>
      </c>
      <c r="I223">
        <v>10</v>
      </c>
      <c r="J223">
        <v>0</v>
      </c>
      <c r="K223">
        <v>0</v>
      </c>
      <c r="L223">
        <v>0</v>
      </c>
      <c r="N223" t="s">
        <v>21</v>
      </c>
      <c r="O223" t="s">
        <v>22</v>
      </c>
      <c r="P223" s="26"/>
      <c r="Q223">
        <v>3</v>
      </c>
      <c r="R223" t="b">
        <v>0</v>
      </c>
      <c r="S223" t="s">
        <v>119</v>
      </c>
      <c r="T223">
        <v>0</v>
      </c>
    </row>
    <row r="224" spans="1:20" x14ac:dyDescent="0.25">
      <c r="A224" t="s">
        <v>1014</v>
      </c>
      <c r="B224">
        <v>13</v>
      </c>
      <c r="C224" t="s">
        <v>19</v>
      </c>
      <c r="D224">
        <f>F217+5</f>
        <v>109</v>
      </c>
      <c r="E224">
        <f>E217+5</f>
        <v>45</v>
      </c>
      <c r="F224">
        <v>196</v>
      </c>
      <c r="G224">
        <f>E224+3</f>
        <v>48</v>
      </c>
      <c r="H224" t="s">
        <v>102</v>
      </c>
      <c r="I224">
        <v>8</v>
      </c>
      <c r="J224">
        <v>0</v>
      </c>
      <c r="K224">
        <v>0</v>
      </c>
      <c r="L224">
        <v>0</v>
      </c>
      <c r="M224" t="s">
        <v>972</v>
      </c>
      <c r="O224" t="s">
        <v>25</v>
      </c>
      <c r="P224" t="s">
        <v>1015</v>
      </c>
      <c r="Q224">
        <v>3</v>
      </c>
      <c r="R224" t="b">
        <v>1</v>
      </c>
      <c r="S224" t="s">
        <v>119</v>
      </c>
      <c r="T224">
        <v>0</v>
      </c>
    </row>
    <row r="225" spans="1:20" x14ac:dyDescent="0.25">
      <c r="A225" t="s">
        <v>1042</v>
      </c>
      <c r="B225">
        <v>13</v>
      </c>
      <c r="C225" t="s">
        <v>19</v>
      </c>
      <c r="D225">
        <f>D217+16</f>
        <v>56</v>
      </c>
      <c r="E225">
        <f>G217+1</f>
        <v>82</v>
      </c>
      <c r="F225">
        <v>196</v>
      </c>
      <c r="G225">
        <f>E225+8</f>
        <v>90</v>
      </c>
      <c r="H225" t="s">
        <v>102</v>
      </c>
      <c r="I225">
        <v>12</v>
      </c>
      <c r="J225">
        <v>0</v>
      </c>
      <c r="K225">
        <v>0</v>
      </c>
      <c r="L225">
        <v>0</v>
      </c>
      <c r="M225" t="s">
        <v>1117</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287</v>
      </c>
      <c r="B228">
        <v>13</v>
      </c>
      <c r="C228" t="s">
        <v>19</v>
      </c>
      <c r="D228">
        <v>14</v>
      </c>
      <c r="E228">
        <f>G225+20</f>
        <v>110</v>
      </c>
      <c r="F228">
        <v>196</v>
      </c>
      <c r="G228">
        <f>E228+8</f>
        <v>118</v>
      </c>
      <c r="H228" t="s">
        <v>102</v>
      </c>
      <c r="I228">
        <v>14</v>
      </c>
      <c r="J228">
        <v>0</v>
      </c>
      <c r="K228">
        <v>0</v>
      </c>
      <c r="L228">
        <v>0</v>
      </c>
      <c r="M228" t="s">
        <v>972</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836</v>
      </c>
      <c r="B231">
        <v>14</v>
      </c>
      <c r="C231" t="s">
        <v>26</v>
      </c>
      <c r="D231">
        <v>0</v>
      </c>
      <c r="E231">
        <v>120</v>
      </c>
      <c r="F231">
        <v>210</v>
      </c>
      <c r="G231">
        <f>G252+15</f>
        <v>204</v>
      </c>
      <c r="I231">
        <v>0</v>
      </c>
      <c r="J231">
        <v>1</v>
      </c>
      <c r="K231">
        <v>0</v>
      </c>
      <c r="L231">
        <v>0</v>
      </c>
      <c r="M231" t="str">
        <f>$N$76</f>
        <v>d0d8dd</v>
      </c>
      <c r="N231" t="s">
        <v>1006</v>
      </c>
      <c r="O231" t="s">
        <v>25</v>
      </c>
      <c r="Q231">
        <v>1</v>
      </c>
      <c r="R231" t="b">
        <v>0</v>
      </c>
      <c r="S231" t="s">
        <v>119</v>
      </c>
      <c r="T231">
        <v>0</v>
      </c>
    </row>
    <row r="232" spans="1:20" x14ac:dyDescent="0.25">
      <c r="A232" t="s">
        <v>837</v>
      </c>
      <c r="B232">
        <v>-999</v>
      </c>
      <c r="C232" t="s">
        <v>19</v>
      </c>
      <c r="D232">
        <v>14</v>
      </c>
      <c r="E232">
        <f>E231+5</f>
        <v>125</v>
      </c>
      <c r="F232">
        <v>196</v>
      </c>
      <c r="G232">
        <f>E232+3</f>
        <v>128</v>
      </c>
      <c r="H232" t="s">
        <v>102</v>
      </c>
      <c r="I232">
        <v>12</v>
      </c>
      <c r="J232">
        <v>1</v>
      </c>
      <c r="K232">
        <v>0</v>
      </c>
      <c r="L232">
        <v>0</v>
      </c>
      <c r="N232" t="str">
        <f t="shared" ref="N232:N252" si="54">$N$76</f>
        <v>d0d8dd</v>
      </c>
      <c r="O232" t="s">
        <v>25</v>
      </c>
      <c r="Q232">
        <v>3</v>
      </c>
      <c r="R232" t="b">
        <v>0</v>
      </c>
      <c r="S232" t="s">
        <v>119</v>
      </c>
      <c r="T232">
        <v>0</v>
      </c>
    </row>
    <row r="233" spans="1:20" x14ac:dyDescent="0.25">
      <c r="A233" t="s">
        <v>838</v>
      </c>
      <c r="B233">
        <v>14</v>
      </c>
      <c r="C233" t="s">
        <v>19</v>
      </c>
      <c r="D233">
        <f t="shared" ref="D233" si="55">D236-1</f>
        <v>113</v>
      </c>
      <c r="E233">
        <f>E231+2</f>
        <v>122</v>
      </c>
      <c r="F233">
        <f>D237-1</f>
        <v>140</v>
      </c>
      <c r="G233">
        <f>E233+5</f>
        <v>127</v>
      </c>
      <c r="H233" t="s">
        <v>102</v>
      </c>
      <c r="I233">
        <v>10</v>
      </c>
      <c r="J233">
        <v>1</v>
      </c>
      <c r="K233">
        <v>0</v>
      </c>
      <c r="L233">
        <v>0</v>
      </c>
      <c r="N233" t="str">
        <f t="shared" si="54"/>
        <v>d0d8dd</v>
      </c>
      <c r="O233" t="s">
        <v>27</v>
      </c>
      <c r="Q233">
        <v>3</v>
      </c>
      <c r="R233" t="b">
        <v>1</v>
      </c>
      <c r="S233" t="s">
        <v>119</v>
      </c>
      <c r="T233">
        <v>0</v>
      </c>
    </row>
    <row r="234" spans="1:20" x14ac:dyDescent="0.25">
      <c r="A234" t="s">
        <v>839</v>
      </c>
      <c r="B234">
        <v>14</v>
      </c>
      <c r="C234" t="s">
        <v>19</v>
      </c>
      <c r="D234">
        <f>D237-1</f>
        <v>140</v>
      </c>
      <c r="E234">
        <f t="shared" ref="E234:E238" si="56">E233</f>
        <v>122</v>
      </c>
      <c r="F234">
        <f>D238+1</f>
        <v>169</v>
      </c>
      <c r="G234">
        <f>G233</f>
        <v>127</v>
      </c>
      <c r="H234" t="s">
        <v>102</v>
      </c>
      <c r="I234">
        <v>10</v>
      </c>
      <c r="J234">
        <v>1</v>
      </c>
      <c r="K234">
        <v>0</v>
      </c>
      <c r="L234">
        <v>0</v>
      </c>
      <c r="N234" t="str">
        <f t="shared" si="54"/>
        <v>d0d8dd</v>
      </c>
      <c r="O234" t="s">
        <v>27</v>
      </c>
      <c r="Q234">
        <v>3</v>
      </c>
      <c r="R234" t="b">
        <v>1</v>
      </c>
      <c r="S234" t="s">
        <v>119</v>
      </c>
      <c r="T234">
        <v>0</v>
      </c>
    </row>
    <row r="235" spans="1:20" x14ac:dyDescent="0.25">
      <c r="A235" t="s">
        <v>840</v>
      </c>
      <c r="B235">
        <v>14</v>
      </c>
      <c r="C235" t="s">
        <v>19</v>
      </c>
      <c r="D235">
        <f>D238</f>
        <v>168</v>
      </c>
      <c r="E235">
        <f t="shared" si="56"/>
        <v>122</v>
      </c>
      <c r="F235">
        <f>D235+26</f>
        <v>194</v>
      </c>
      <c r="G235">
        <f t="shared" ref="G235" si="57">G234</f>
        <v>127</v>
      </c>
      <c r="H235" t="s">
        <v>102</v>
      </c>
      <c r="I235">
        <v>10</v>
      </c>
      <c r="J235">
        <v>1</v>
      </c>
      <c r="K235">
        <v>0</v>
      </c>
      <c r="L235">
        <v>0</v>
      </c>
      <c r="N235" t="str">
        <f t="shared" si="54"/>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4"/>
        <v>d0d8dd</v>
      </c>
      <c r="O236" t="s">
        <v>25</v>
      </c>
      <c r="Q236">
        <v>4</v>
      </c>
      <c r="R236" t="b">
        <v>0</v>
      </c>
      <c r="S236" t="s">
        <v>119</v>
      </c>
      <c r="T236">
        <v>0</v>
      </c>
    </row>
    <row r="237" spans="1:20" x14ac:dyDescent="0.25">
      <c r="A237" t="s">
        <v>45</v>
      </c>
      <c r="B237">
        <v>14</v>
      </c>
      <c r="C237" t="s">
        <v>25</v>
      </c>
      <c r="D237">
        <f>D236+27</f>
        <v>141</v>
      </c>
      <c r="E237">
        <f t="shared" si="56"/>
        <v>120</v>
      </c>
      <c r="F237">
        <f t="shared" ref="F237:F238" si="58">D237</f>
        <v>141</v>
      </c>
      <c r="G237">
        <f>G236</f>
        <v>204</v>
      </c>
      <c r="I237">
        <v>0.5</v>
      </c>
      <c r="J237">
        <v>0</v>
      </c>
      <c r="K237">
        <v>0</v>
      </c>
      <c r="L237">
        <v>0</v>
      </c>
      <c r="M237" t="s">
        <v>21</v>
      </c>
      <c r="N237" t="str">
        <f t="shared" si="54"/>
        <v>d0d8dd</v>
      </c>
      <c r="O237" t="s">
        <v>25</v>
      </c>
      <c r="Q237">
        <v>4</v>
      </c>
      <c r="R237" t="b">
        <v>0</v>
      </c>
      <c r="S237" t="s">
        <v>119</v>
      </c>
      <c r="T237">
        <v>0</v>
      </c>
    </row>
    <row r="238" spans="1:20" x14ac:dyDescent="0.25">
      <c r="A238" t="s">
        <v>46</v>
      </c>
      <c r="B238">
        <v>14</v>
      </c>
      <c r="C238" t="s">
        <v>25</v>
      </c>
      <c r="D238">
        <f>D237+27</f>
        <v>168</v>
      </c>
      <c r="E238">
        <f t="shared" si="56"/>
        <v>120</v>
      </c>
      <c r="F238">
        <f t="shared" si="58"/>
        <v>168</v>
      </c>
      <c r="G238">
        <f>G237</f>
        <v>204</v>
      </c>
      <c r="I238">
        <v>0.5</v>
      </c>
      <c r="J238">
        <v>0</v>
      </c>
      <c r="K238">
        <v>0</v>
      </c>
      <c r="L238">
        <v>0</v>
      </c>
      <c r="M238" t="s">
        <v>21</v>
      </c>
      <c r="N238" t="str">
        <f t="shared" si="54"/>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4"/>
        <v>d0d8dd</v>
      </c>
      <c r="O239" t="s">
        <v>25</v>
      </c>
      <c r="Q239">
        <v>4</v>
      </c>
      <c r="R239" t="b">
        <v>0</v>
      </c>
      <c r="S239" t="s">
        <v>119</v>
      </c>
      <c r="T239">
        <v>0</v>
      </c>
    </row>
    <row r="240" spans="1:20" x14ac:dyDescent="0.25">
      <c r="A240" t="s">
        <v>1008</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829</v>
      </c>
      <c r="B241">
        <v>14</v>
      </c>
      <c r="C241" t="s">
        <v>19</v>
      </c>
      <c r="D241">
        <f>$D$232</f>
        <v>14</v>
      </c>
      <c r="E241">
        <f>E239+2</f>
        <v>149</v>
      </c>
      <c r="F241">
        <f>D236-2</f>
        <v>112</v>
      </c>
      <c r="G241">
        <f>E241+5</f>
        <v>154</v>
      </c>
      <c r="H241" t="s">
        <v>102</v>
      </c>
      <c r="I241">
        <v>12</v>
      </c>
      <c r="J241">
        <v>0</v>
      </c>
      <c r="K241">
        <v>0</v>
      </c>
      <c r="L241">
        <v>0</v>
      </c>
      <c r="N241" t="str">
        <f t="shared" si="54"/>
        <v>d0d8dd</v>
      </c>
      <c r="O241" t="s">
        <v>25</v>
      </c>
      <c r="Q241">
        <v>3</v>
      </c>
      <c r="R241" t="b">
        <v>1</v>
      </c>
      <c r="S241" t="s">
        <v>119</v>
      </c>
      <c r="T241">
        <v>0</v>
      </c>
    </row>
    <row r="242" spans="1:20" x14ac:dyDescent="0.25">
      <c r="A242" t="s">
        <v>830</v>
      </c>
      <c r="B242">
        <v>14</v>
      </c>
      <c r="C242" t="s">
        <v>19</v>
      </c>
      <c r="D242">
        <f>D233</f>
        <v>113</v>
      </c>
      <c r="E242">
        <f>E241+1</f>
        <v>150</v>
      </c>
      <c r="F242">
        <f>F233</f>
        <v>140</v>
      </c>
      <c r="G242">
        <f t="shared" ref="G242:G244" si="59">E242+3</f>
        <v>153</v>
      </c>
      <c r="H242" t="s">
        <v>20</v>
      </c>
      <c r="I242">
        <v>16</v>
      </c>
      <c r="J242">
        <v>1</v>
      </c>
      <c r="K242">
        <v>0</v>
      </c>
      <c r="L242">
        <v>0</v>
      </c>
      <c r="N242" t="str">
        <f t="shared" si="54"/>
        <v>d0d8dd</v>
      </c>
      <c r="O242" t="s">
        <v>27</v>
      </c>
      <c r="Q242">
        <v>2</v>
      </c>
      <c r="R242" t="b">
        <v>0</v>
      </c>
      <c r="S242" t="s">
        <v>119</v>
      </c>
      <c r="T242">
        <v>0</v>
      </c>
    </row>
    <row r="243" spans="1:20" x14ac:dyDescent="0.25">
      <c r="A243" t="s">
        <v>831</v>
      </c>
      <c r="B243">
        <v>14</v>
      </c>
      <c r="C243" t="s">
        <v>19</v>
      </c>
      <c r="D243">
        <f>D234</f>
        <v>140</v>
      </c>
      <c r="E243">
        <f>E242</f>
        <v>150</v>
      </c>
      <c r="F243">
        <f>F234</f>
        <v>169</v>
      </c>
      <c r="G243">
        <f t="shared" si="59"/>
        <v>153</v>
      </c>
      <c r="H243" t="s">
        <v>20</v>
      </c>
      <c r="I243">
        <v>16</v>
      </c>
      <c r="J243">
        <v>1</v>
      </c>
      <c r="K243">
        <v>0</v>
      </c>
      <c r="L243">
        <v>0</v>
      </c>
      <c r="N243" t="str">
        <f t="shared" si="54"/>
        <v>d0d8dd</v>
      </c>
      <c r="O243" t="s">
        <v>27</v>
      </c>
      <c r="Q243">
        <v>2</v>
      </c>
      <c r="R243" t="b">
        <v>0</v>
      </c>
      <c r="S243" t="s">
        <v>119</v>
      </c>
      <c r="T243">
        <v>0</v>
      </c>
    </row>
    <row r="244" spans="1:20" x14ac:dyDescent="0.25">
      <c r="A244" t="s">
        <v>832</v>
      </c>
      <c r="B244">
        <v>14</v>
      </c>
      <c r="C244" t="s">
        <v>19</v>
      </c>
      <c r="D244">
        <f>D235</f>
        <v>168</v>
      </c>
      <c r="E244">
        <f>E243</f>
        <v>150</v>
      </c>
      <c r="F244">
        <f>F235</f>
        <v>194</v>
      </c>
      <c r="G244">
        <f t="shared" si="59"/>
        <v>153</v>
      </c>
      <c r="H244" t="s">
        <v>20</v>
      </c>
      <c r="I244">
        <v>16</v>
      </c>
      <c r="J244">
        <v>1</v>
      </c>
      <c r="K244">
        <v>0</v>
      </c>
      <c r="L244">
        <v>0</v>
      </c>
      <c r="N244" t="str">
        <f t="shared" si="54"/>
        <v>d0d8dd</v>
      </c>
      <c r="O244" t="s">
        <v>27</v>
      </c>
      <c r="Q244">
        <v>2</v>
      </c>
      <c r="R244" t="b">
        <v>0</v>
      </c>
      <c r="S244" t="s">
        <v>119</v>
      </c>
      <c r="T244">
        <v>0</v>
      </c>
    </row>
    <row r="245" spans="1:20" ht="15.75" customHeight="1" x14ac:dyDescent="0.25">
      <c r="A245" t="s">
        <v>911</v>
      </c>
      <c r="B245">
        <v>14</v>
      </c>
      <c r="C245" t="s">
        <v>19</v>
      </c>
      <c r="D245">
        <f>$D$232</f>
        <v>14</v>
      </c>
      <c r="E245">
        <f>E241+18</f>
        <v>167</v>
      </c>
      <c r="F245">
        <f>F241</f>
        <v>112</v>
      </c>
      <c r="G245">
        <f>E245+5</f>
        <v>172</v>
      </c>
      <c r="H245" t="s">
        <v>102</v>
      </c>
      <c r="I245">
        <v>12</v>
      </c>
      <c r="J245">
        <v>0</v>
      </c>
      <c r="K245">
        <v>0</v>
      </c>
      <c r="L245">
        <v>0</v>
      </c>
      <c r="N245" t="str">
        <f t="shared" si="54"/>
        <v>d0d8dd</v>
      </c>
      <c r="O245" t="s">
        <v>25</v>
      </c>
      <c r="Q245">
        <v>3</v>
      </c>
      <c r="R245" t="b">
        <v>1</v>
      </c>
      <c r="S245" t="s">
        <v>119</v>
      </c>
      <c r="T245">
        <v>0</v>
      </c>
    </row>
    <row r="246" spans="1:20" x14ac:dyDescent="0.25">
      <c r="A246" t="s">
        <v>912</v>
      </c>
      <c r="B246">
        <v>14</v>
      </c>
      <c r="C246" t="s">
        <v>19</v>
      </c>
      <c r="D246">
        <f>D242</f>
        <v>113</v>
      </c>
      <c r="E246">
        <f>E245+1</f>
        <v>168</v>
      </c>
      <c r="F246">
        <f>F242</f>
        <v>140</v>
      </c>
      <c r="G246">
        <f t="shared" ref="G246:G248" si="60">E246+3</f>
        <v>171</v>
      </c>
      <c r="H246" t="s">
        <v>20</v>
      </c>
      <c r="I246">
        <v>16</v>
      </c>
      <c r="J246">
        <v>1</v>
      </c>
      <c r="K246">
        <v>0</v>
      </c>
      <c r="L246">
        <v>0</v>
      </c>
      <c r="N246" t="str">
        <f t="shared" si="54"/>
        <v>d0d8dd</v>
      </c>
      <c r="O246" t="s">
        <v>27</v>
      </c>
      <c r="Q246">
        <v>2</v>
      </c>
      <c r="R246" t="b">
        <v>0</v>
      </c>
      <c r="S246" t="s">
        <v>119</v>
      </c>
      <c r="T246">
        <v>0</v>
      </c>
    </row>
    <row r="247" spans="1:20" x14ac:dyDescent="0.25">
      <c r="A247" t="s">
        <v>913</v>
      </c>
      <c r="B247">
        <v>14</v>
      </c>
      <c r="C247" t="s">
        <v>19</v>
      </c>
      <c r="D247">
        <f>D243</f>
        <v>140</v>
      </c>
      <c r="E247">
        <f>E246</f>
        <v>168</v>
      </c>
      <c r="F247">
        <f>F243</f>
        <v>169</v>
      </c>
      <c r="G247">
        <f t="shared" si="60"/>
        <v>171</v>
      </c>
      <c r="H247" t="s">
        <v>20</v>
      </c>
      <c r="I247">
        <v>16</v>
      </c>
      <c r="J247">
        <v>1</v>
      </c>
      <c r="K247">
        <v>0</v>
      </c>
      <c r="L247">
        <v>0</v>
      </c>
      <c r="N247" t="str">
        <f t="shared" si="54"/>
        <v>d0d8dd</v>
      </c>
      <c r="O247" t="s">
        <v>27</v>
      </c>
      <c r="Q247">
        <v>2</v>
      </c>
      <c r="R247" t="b">
        <v>0</v>
      </c>
      <c r="S247" t="s">
        <v>119</v>
      </c>
      <c r="T247">
        <v>0</v>
      </c>
    </row>
    <row r="248" spans="1:20" x14ac:dyDescent="0.25">
      <c r="A248" t="s">
        <v>914</v>
      </c>
      <c r="B248">
        <v>14</v>
      </c>
      <c r="C248" t="s">
        <v>19</v>
      </c>
      <c r="D248">
        <f>D244</f>
        <v>168</v>
      </c>
      <c r="E248">
        <f>E247</f>
        <v>168</v>
      </c>
      <c r="F248">
        <f>F244</f>
        <v>194</v>
      </c>
      <c r="G248">
        <f t="shared" si="60"/>
        <v>171</v>
      </c>
      <c r="H248" t="s">
        <v>20</v>
      </c>
      <c r="I248">
        <v>16</v>
      </c>
      <c r="J248">
        <v>1</v>
      </c>
      <c r="K248">
        <v>0</v>
      </c>
      <c r="L248">
        <v>0</v>
      </c>
      <c r="N248" t="str">
        <f t="shared" si="54"/>
        <v>d0d8dd</v>
      </c>
      <c r="O248" t="s">
        <v>27</v>
      </c>
      <c r="Q248">
        <v>2</v>
      </c>
      <c r="R248" t="b">
        <v>0</v>
      </c>
      <c r="S248" t="s">
        <v>119</v>
      </c>
      <c r="T248">
        <v>0</v>
      </c>
    </row>
    <row r="249" spans="1:20" ht="15.75" customHeight="1" x14ac:dyDescent="0.25">
      <c r="A249" t="s">
        <v>915</v>
      </c>
      <c r="B249">
        <v>14</v>
      </c>
      <c r="C249" t="s">
        <v>19</v>
      </c>
      <c r="D249">
        <f>$D$232</f>
        <v>14</v>
      </c>
      <c r="E249">
        <f>E245+18</f>
        <v>185</v>
      </c>
      <c r="F249">
        <f>F245</f>
        <v>112</v>
      </c>
      <c r="G249">
        <f>E249+5</f>
        <v>190</v>
      </c>
      <c r="H249" t="s">
        <v>102</v>
      </c>
      <c r="I249">
        <v>12</v>
      </c>
      <c r="J249">
        <v>0</v>
      </c>
      <c r="K249">
        <v>0</v>
      </c>
      <c r="L249">
        <v>0</v>
      </c>
      <c r="N249" t="str">
        <f t="shared" si="54"/>
        <v>d0d8dd</v>
      </c>
      <c r="O249" t="s">
        <v>25</v>
      </c>
      <c r="Q249">
        <v>3</v>
      </c>
      <c r="R249" t="b">
        <v>1</v>
      </c>
      <c r="S249" t="s">
        <v>119</v>
      </c>
      <c r="T249">
        <v>0</v>
      </c>
    </row>
    <row r="250" spans="1:20" x14ac:dyDescent="0.25">
      <c r="A250" t="s">
        <v>916</v>
      </c>
      <c r="B250">
        <v>14</v>
      </c>
      <c r="C250" t="s">
        <v>19</v>
      </c>
      <c r="D250">
        <f>D242</f>
        <v>113</v>
      </c>
      <c r="E250">
        <f>E249+1</f>
        <v>186</v>
      </c>
      <c r="F250">
        <f>F242</f>
        <v>140</v>
      </c>
      <c r="G250">
        <f t="shared" ref="G250:G252" si="61">E250+3</f>
        <v>189</v>
      </c>
      <c r="H250" t="s">
        <v>20</v>
      </c>
      <c r="I250">
        <v>16</v>
      </c>
      <c r="J250">
        <v>1</v>
      </c>
      <c r="K250">
        <v>0</v>
      </c>
      <c r="L250">
        <v>0</v>
      </c>
      <c r="N250" t="str">
        <f t="shared" si="54"/>
        <v>d0d8dd</v>
      </c>
      <c r="O250" t="s">
        <v>27</v>
      </c>
      <c r="Q250">
        <v>2</v>
      </c>
      <c r="R250" t="b">
        <v>0</v>
      </c>
      <c r="S250" t="s">
        <v>119</v>
      </c>
      <c r="T250">
        <v>0</v>
      </c>
    </row>
    <row r="251" spans="1:20" x14ac:dyDescent="0.25">
      <c r="A251" t="s">
        <v>917</v>
      </c>
      <c r="B251">
        <v>14</v>
      </c>
      <c r="C251" t="s">
        <v>19</v>
      </c>
      <c r="D251">
        <f>D243</f>
        <v>140</v>
      </c>
      <c r="E251">
        <f>E250</f>
        <v>186</v>
      </c>
      <c r="F251">
        <f>F243</f>
        <v>169</v>
      </c>
      <c r="G251">
        <f t="shared" si="61"/>
        <v>189</v>
      </c>
      <c r="H251" t="s">
        <v>20</v>
      </c>
      <c r="I251">
        <v>16</v>
      </c>
      <c r="J251">
        <v>1</v>
      </c>
      <c r="K251">
        <v>0</v>
      </c>
      <c r="L251">
        <v>0</v>
      </c>
      <c r="N251" t="str">
        <f t="shared" si="54"/>
        <v>d0d8dd</v>
      </c>
      <c r="O251" t="s">
        <v>27</v>
      </c>
      <c r="Q251">
        <v>2</v>
      </c>
      <c r="R251" t="b">
        <v>0</v>
      </c>
      <c r="S251" t="s">
        <v>119</v>
      </c>
      <c r="T251">
        <v>0</v>
      </c>
    </row>
    <row r="252" spans="1:20" x14ac:dyDescent="0.25">
      <c r="A252" t="s">
        <v>918</v>
      </c>
      <c r="B252">
        <v>14</v>
      </c>
      <c r="C252" t="s">
        <v>19</v>
      </c>
      <c r="D252">
        <f>D244</f>
        <v>168</v>
      </c>
      <c r="E252">
        <f>E251</f>
        <v>186</v>
      </c>
      <c r="F252">
        <f>F244</f>
        <v>194</v>
      </c>
      <c r="G252">
        <f t="shared" si="61"/>
        <v>189</v>
      </c>
      <c r="H252" t="s">
        <v>20</v>
      </c>
      <c r="I252">
        <v>16</v>
      </c>
      <c r="J252">
        <v>1</v>
      </c>
      <c r="K252">
        <v>0</v>
      </c>
      <c r="L252">
        <v>0</v>
      </c>
      <c r="N252" t="str">
        <f t="shared" si="54"/>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943</v>
      </c>
      <c r="B254">
        <v>15</v>
      </c>
      <c r="C254" t="s">
        <v>19</v>
      </c>
      <c r="D254">
        <v>30</v>
      </c>
      <c r="E254">
        <f>G253+8</f>
        <v>233</v>
      </c>
      <c r="F254">
        <v>180</v>
      </c>
      <c r="G254">
        <f>E254+8</f>
        <v>241</v>
      </c>
      <c r="H254" t="s">
        <v>102</v>
      </c>
      <c r="I254">
        <v>16</v>
      </c>
      <c r="J254">
        <v>0</v>
      </c>
      <c r="K254">
        <v>0</v>
      </c>
      <c r="L254">
        <v>0</v>
      </c>
      <c r="M254" t="s">
        <v>972</v>
      </c>
      <c r="N254" t="s">
        <v>21</v>
      </c>
      <c r="O254" t="s">
        <v>27</v>
      </c>
      <c r="Q254">
        <v>2</v>
      </c>
      <c r="R254" t="b">
        <v>1</v>
      </c>
      <c r="S254" t="s">
        <v>119</v>
      </c>
      <c r="T254">
        <v>0</v>
      </c>
    </row>
    <row r="255" spans="1:20" x14ac:dyDescent="0.25">
      <c r="A255" t="s">
        <v>39</v>
      </c>
      <c r="B255">
        <v>16</v>
      </c>
      <c r="C255" t="s">
        <v>19</v>
      </c>
      <c r="D255">
        <v>14</v>
      </c>
      <c r="E255">
        <v>20</v>
      </c>
      <c r="F255">
        <v>196</v>
      </c>
      <c r="G255">
        <f t="shared" ref="G255" si="62">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919</v>
      </c>
      <c r="B257">
        <v>16</v>
      </c>
      <c r="C257" t="s">
        <v>26</v>
      </c>
      <c r="D257">
        <v>0</v>
      </c>
      <c r="E257">
        <v>120</v>
      </c>
      <c r="F257">
        <v>210</v>
      </c>
      <c r="G257">
        <f>G270+15</f>
        <v>168</v>
      </c>
      <c r="I257">
        <v>0</v>
      </c>
      <c r="J257">
        <v>1</v>
      </c>
      <c r="K257">
        <v>0</v>
      </c>
      <c r="L257">
        <v>0</v>
      </c>
      <c r="M257" t="str">
        <f>$N$76</f>
        <v>d0d8dd</v>
      </c>
      <c r="N257" t="s">
        <v>1006</v>
      </c>
      <c r="O257" t="s">
        <v>25</v>
      </c>
      <c r="Q257">
        <v>1</v>
      </c>
      <c r="R257" t="b">
        <v>0</v>
      </c>
      <c r="S257" t="s">
        <v>119</v>
      </c>
      <c r="T257">
        <v>0</v>
      </c>
    </row>
    <row r="258" spans="1:20" x14ac:dyDescent="0.25">
      <c r="A258" t="s">
        <v>920</v>
      </c>
      <c r="B258">
        <v>-999</v>
      </c>
      <c r="C258" t="s">
        <v>19</v>
      </c>
      <c r="D258">
        <v>14</v>
      </c>
      <c r="E258">
        <f>E257+5</f>
        <v>125</v>
      </c>
      <c r="F258">
        <v>196</v>
      </c>
      <c r="G258">
        <f>E258+3</f>
        <v>128</v>
      </c>
      <c r="H258" t="s">
        <v>102</v>
      </c>
      <c r="I258">
        <v>12</v>
      </c>
      <c r="J258">
        <v>1</v>
      </c>
      <c r="K258">
        <v>0</v>
      </c>
      <c r="L258">
        <v>0</v>
      </c>
      <c r="N258" t="str">
        <f t="shared" ref="N258:N265" si="63">$N$76</f>
        <v>d0d8dd</v>
      </c>
      <c r="O258" t="s">
        <v>25</v>
      </c>
      <c r="Q258">
        <v>3</v>
      </c>
      <c r="R258" t="b">
        <v>0</v>
      </c>
      <c r="S258" t="s">
        <v>119</v>
      </c>
      <c r="T258">
        <v>0</v>
      </c>
    </row>
    <row r="259" spans="1:20" x14ac:dyDescent="0.25">
      <c r="A259" t="s">
        <v>838</v>
      </c>
      <c r="B259">
        <v>16</v>
      </c>
      <c r="C259" t="s">
        <v>19</v>
      </c>
      <c r="D259">
        <f t="shared" ref="D259" si="64">D262-1</f>
        <v>113</v>
      </c>
      <c r="E259">
        <f>E257+2</f>
        <v>122</v>
      </c>
      <c r="F259">
        <f>D263-1</f>
        <v>140</v>
      </c>
      <c r="G259">
        <f>E259+5</f>
        <v>127</v>
      </c>
      <c r="H259" t="s">
        <v>102</v>
      </c>
      <c r="I259">
        <v>10</v>
      </c>
      <c r="J259">
        <v>1</v>
      </c>
      <c r="K259">
        <v>0</v>
      </c>
      <c r="L259">
        <v>0</v>
      </c>
      <c r="N259" t="str">
        <f t="shared" si="63"/>
        <v>d0d8dd</v>
      </c>
      <c r="O259" t="s">
        <v>27</v>
      </c>
      <c r="Q259">
        <v>3</v>
      </c>
      <c r="R259" t="b">
        <v>1</v>
      </c>
      <c r="S259" t="s">
        <v>119</v>
      </c>
      <c r="T259">
        <v>0</v>
      </c>
    </row>
    <row r="260" spans="1:20" x14ac:dyDescent="0.25">
      <c r="A260" t="s">
        <v>839</v>
      </c>
      <c r="B260">
        <v>16</v>
      </c>
      <c r="C260" t="s">
        <v>19</v>
      </c>
      <c r="D260">
        <f>D263-1</f>
        <v>140</v>
      </c>
      <c r="E260">
        <f t="shared" ref="E260:E264" si="65">E259</f>
        <v>122</v>
      </c>
      <c r="F260">
        <f>D264+1</f>
        <v>169</v>
      </c>
      <c r="G260">
        <f>G259</f>
        <v>127</v>
      </c>
      <c r="H260" t="s">
        <v>102</v>
      </c>
      <c r="I260">
        <v>10</v>
      </c>
      <c r="J260">
        <v>1</v>
      </c>
      <c r="K260">
        <v>0</v>
      </c>
      <c r="L260">
        <v>0</v>
      </c>
      <c r="N260" t="str">
        <f t="shared" si="63"/>
        <v>d0d8dd</v>
      </c>
      <c r="O260" t="s">
        <v>27</v>
      </c>
      <c r="Q260">
        <v>3</v>
      </c>
      <c r="R260" t="b">
        <v>1</v>
      </c>
      <c r="S260" t="s">
        <v>119</v>
      </c>
      <c r="T260">
        <v>0</v>
      </c>
    </row>
    <row r="261" spans="1:20" x14ac:dyDescent="0.25">
      <c r="A261" t="s">
        <v>840</v>
      </c>
      <c r="B261">
        <v>16</v>
      </c>
      <c r="C261" t="s">
        <v>19</v>
      </c>
      <c r="D261">
        <f>D264</f>
        <v>168</v>
      </c>
      <c r="E261">
        <f t="shared" si="65"/>
        <v>122</v>
      </c>
      <c r="F261">
        <f>D261+26</f>
        <v>194</v>
      </c>
      <c r="G261">
        <f t="shared" ref="G261" si="66">G260</f>
        <v>127</v>
      </c>
      <c r="H261" t="s">
        <v>102</v>
      </c>
      <c r="I261">
        <v>10</v>
      </c>
      <c r="J261">
        <v>1</v>
      </c>
      <c r="K261">
        <v>0</v>
      </c>
      <c r="L261">
        <v>0</v>
      </c>
      <c r="N261" t="str">
        <f t="shared" si="63"/>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3"/>
        <v>d0d8dd</v>
      </c>
      <c r="O262" t="s">
        <v>25</v>
      </c>
      <c r="Q262">
        <v>4</v>
      </c>
      <c r="R262" t="b">
        <v>0</v>
      </c>
      <c r="S262" t="s">
        <v>119</v>
      </c>
      <c r="T262">
        <v>0</v>
      </c>
    </row>
    <row r="263" spans="1:20" x14ac:dyDescent="0.25">
      <c r="A263" t="s">
        <v>45</v>
      </c>
      <c r="B263">
        <v>16</v>
      </c>
      <c r="C263" t="s">
        <v>25</v>
      </c>
      <c r="D263">
        <f>D262+27</f>
        <v>141</v>
      </c>
      <c r="E263">
        <f t="shared" si="65"/>
        <v>120</v>
      </c>
      <c r="F263">
        <f t="shared" ref="F263:F264" si="67">D263</f>
        <v>141</v>
      </c>
      <c r="G263">
        <f>G262</f>
        <v>168</v>
      </c>
      <c r="I263">
        <v>0.5</v>
      </c>
      <c r="J263">
        <v>0</v>
      </c>
      <c r="K263">
        <v>0</v>
      </c>
      <c r="L263">
        <v>0</v>
      </c>
      <c r="M263" t="s">
        <v>21</v>
      </c>
      <c r="N263" t="str">
        <f t="shared" si="63"/>
        <v>d0d8dd</v>
      </c>
      <c r="O263" t="s">
        <v>25</v>
      </c>
      <c r="Q263">
        <v>4</v>
      </c>
      <c r="R263" t="b">
        <v>0</v>
      </c>
      <c r="S263" t="s">
        <v>119</v>
      </c>
      <c r="T263">
        <v>0</v>
      </c>
    </row>
    <row r="264" spans="1:20" x14ac:dyDescent="0.25">
      <c r="A264" t="s">
        <v>46</v>
      </c>
      <c r="B264">
        <v>16</v>
      </c>
      <c r="C264" t="s">
        <v>25</v>
      </c>
      <c r="D264">
        <f>D263+27</f>
        <v>168</v>
      </c>
      <c r="E264">
        <f t="shared" si="65"/>
        <v>120</v>
      </c>
      <c r="F264">
        <f t="shared" si="67"/>
        <v>168</v>
      </c>
      <c r="G264">
        <f>G263</f>
        <v>168</v>
      </c>
      <c r="I264">
        <v>0.5</v>
      </c>
      <c r="J264">
        <v>0</v>
      </c>
      <c r="K264">
        <v>0</v>
      </c>
      <c r="L264">
        <v>0</v>
      </c>
      <c r="M264" t="s">
        <v>21</v>
      </c>
      <c r="N264" t="str">
        <f t="shared" si="63"/>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3"/>
        <v>d0d8dd</v>
      </c>
      <c r="O265" t="s">
        <v>25</v>
      </c>
      <c r="Q265">
        <v>4</v>
      </c>
      <c r="R265" t="b">
        <v>0</v>
      </c>
      <c r="S265" t="s">
        <v>119</v>
      </c>
      <c r="T265">
        <v>0</v>
      </c>
    </row>
    <row r="266" spans="1:20" x14ac:dyDescent="0.25">
      <c r="A266" t="s">
        <v>1008</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921</v>
      </c>
      <c r="B267">
        <v>16</v>
      </c>
      <c r="C267" t="s">
        <v>19</v>
      </c>
      <c r="D267">
        <f>$D$258</f>
        <v>14</v>
      </c>
      <c r="E267">
        <f>E265+2</f>
        <v>149</v>
      </c>
      <c r="F267">
        <f>D262-2</f>
        <v>112</v>
      </c>
      <c r="G267">
        <f>E267+5</f>
        <v>154</v>
      </c>
      <c r="H267" t="s">
        <v>102</v>
      </c>
      <c r="I267">
        <v>12</v>
      </c>
      <c r="J267">
        <v>0</v>
      </c>
      <c r="K267">
        <v>0</v>
      </c>
      <c r="L267">
        <v>0</v>
      </c>
      <c r="N267" t="str">
        <f t="shared" ref="N267:N270" si="68">$N$76</f>
        <v>d0d8dd</v>
      </c>
      <c r="O267" t="s">
        <v>25</v>
      </c>
      <c r="Q267">
        <v>3</v>
      </c>
      <c r="R267" t="b">
        <v>1</v>
      </c>
      <c r="S267" t="s">
        <v>119</v>
      </c>
      <c r="T267">
        <v>0</v>
      </c>
    </row>
    <row r="268" spans="1:20" x14ac:dyDescent="0.25">
      <c r="A268" t="s">
        <v>922</v>
      </c>
      <c r="B268">
        <v>16</v>
      </c>
      <c r="C268" t="s">
        <v>19</v>
      </c>
      <c r="D268">
        <f>D259</f>
        <v>113</v>
      </c>
      <c r="E268">
        <f>E267+1</f>
        <v>150</v>
      </c>
      <c r="F268">
        <f>F259</f>
        <v>140</v>
      </c>
      <c r="G268">
        <f t="shared" ref="G268:G270" si="69">E268+3</f>
        <v>153</v>
      </c>
      <c r="H268" t="s">
        <v>20</v>
      </c>
      <c r="I268">
        <v>16</v>
      </c>
      <c r="J268">
        <v>1</v>
      </c>
      <c r="K268">
        <v>0</v>
      </c>
      <c r="L268">
        <v>0</v>
      </c>
      <c r="N268" t="str">
        <f t="shared" si="68"/>
        <v>d0d8dd</v>
      </c>
      <c r="O268" t="s">
        <v>27</v>
      </c>
      <c r="Q268">
        <v>2</v>
      </c>
      <c r="R268" t="b">
        <v>0</v>
      </c>
      <c r="S268" t="s">
        <v>119</v>
      </c>
      <c r="T268">
        <v>0</v>
      </c>
    </row>
    <row r="269" spans="1:20" x14ac:dyDescent="0.25">
      <c r="A269" t="s">
        <v>923</v>
      </c>
      <c r="B269">
        <v>16</v>
      </c>
      <c r="C269" t="s">
        <v>19</v>
      </c>
      <c r="D269">
        <f>D260</f>
        <v>140</v>
      </c>
      <c r="E269">
        <f>E268</f>
        <v>150</v>
      </c>
      <c r="F269">
        <f>F260</f>
        <v>169</v>
      </c>
      <c r="G269">
        <f t="shared" si="69"/>
        <v>153</v>
      </c>
      <c r="H269" t="s">
        <v>20</v>
      </c>
      <c r="I269">
        <v>16</v>
      </c>
      <c r="J269">
        <v>1</v>
      </c>
      <c r="K269">
        <v>0</v>
      </c>
      <c r="L269">
        <v>0</v>
      </c>
      <c r="N269" t="str">
        <f t="shared" si="68"/>
        <v>d0d8dd</v>
      </c>
      <c r="O269" t="s">
        <v>27</v>
      </c>
      <c r="Q269">
        <v>2</v>
      </c>
      <c r="R269" t="b">
        <v>0</v>
      </c>
      <c r="S269" t="s">
        <v>119</v>
      </c>
      <c r="T269">
        <v>0</v>
      </c>
    </row>
    <row r="270" spans="1:20" x14ac:dyDescent="0.25">
      <c r="A270" t="s">
        <v>924</v>
      </c>
      <c r="B270">
        <v>16</v>
      </c>
      <c r="C270" t="s">
        <v>19</v>
      </c>
      <c r="D270">
        <f>D261</f>
        <v>168</v>
      </c>
      <c r="E270">
        <f>E269</f>
        <v>150</v>
      </c>
      <c r="F270">
        <f>F261</f>
        <v>194</v>
      </c>
      <c r="G270">
        <f t="shared" si="69"/>
        <v>153</v>
      </c>
      <c r="H270" t="s">
        <v>20</v>
      </c>
      <c r="I270">
        <v>16</v>
      </c>
      <c r="J270">
        <v>1</v>
      </c>
      <c r="K270">
        <v>0</v>
      </c>
      <c r="L270">
        <v>0</v>
      </c>
      <c r="N270" t="str">
        <f t="shared" si="68"/>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944</v>
      </c>
      <c r="B272">
        <v>17</v>
      </c>
      <c r="C272" t="s">
        <v>19</v>
      </c>
      <c r="D272">
        <v>30</v>
      </c>
      <c r="E272">
        <f>G271+8</f>
        <v>233</v>
      </c>
      <c r="F272">
        <v>180</v>
      </c>
      <c r="G272">
        <f>E272+8</f>
        <v>241</v>
      </c>
      <c r="H272" t="s">
        <v>102</v>
      </c>
      <c r="I272">
        <v>16</v>
      </c>
      <c r="J272">
        <v>0</v>
      </c>
      <c r="K272">
        <v>0</v>
      </c>
      <c r="L272">
        <v>0</v>
      </c>
      <c r="M272" t="s">
        <v>972</v>
      </c>
      <c r="N272" t="s">
        <v>21</v>
      </c>
      <c r="O272" t="s">
        <v>27</v>
      </c>
      <c r="Q272">
        <v>2</v>
      </c>
      <c r="R272" t="b">
        <v>1</v>
      </c>
      <c r="S272" t="s">
        <v>119</v>
      </c>
      <c r="T272">
        <v>0</v>
      </c>
    </row>
    <row r="273" spans="1:20" x14ac:dyDescent="0.25">
      <c r="A273" t="s">
        <v>976</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964</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925</v>
      </c>
      <c r="B275">
        <v>18</v>
      </c>
      <c r="C275" t="s">
        <v>26</v>
      </c>
      <c r="D275">
        <v>0</v>
      </c>
      <c r="E275">
        <v>120</v>
      </c>
      <c r="F275">
        <v>210</v>
      </c>
      <c r="G275">
        <f>G300+15</f>
        <v>213</v>
      </c>
      <c r="I275">
        <v>0</v>
      </c>
      <c r="J275">
        <v>1</v>
      </c>
      <c r="K275">
        <v>0</v>
      </c>
      <c r="L275">
        <v>0</v>
      </c>
      <c r="M275" t="str">
        <f>$N$76</f>
        <v>d0d8dd</v>
      </c>
      <c r="N275" t="s">
        <v>1006</v>
      </c>
      <c r="O275" t="s">
        <v>25</v>
      </c>
      <c r="Q275">
        <v>1</v>
      </c>
      <c r="R275" t="b">
        <v>0</v>
      </c>
      <c r="S275" t="s">
        <v>119</v>
      </c>
      <c r="T275">
        <v>0</v>
      </c>
    </row>
    <row r="276" spans="1:20" x14ac:dyDescent="0.25">
      <c r="A276" t="s">
        <v>926</v>
      </c>
      <c r="B276">
        <v>18</v>
      </c>
      <c r="C276" t="s">
        <v>19</v>
      </c>
      <c r="D276">
        <v>14</v>
      </c>
      <c r="E276">
        <f>E275+5</f>
        <v>125</v>
      </c>
      <c r="F276">
        <v>196</v>
      </c>
      <c r="G276">
        <f>E276+3</f>
        <v>128</v>
      </c>
      <c r="H276" t="s">
        <v>102</v>
      </c>
      <c r="I276">
        <v>12</v>
      </c>
      <c r="J276">
        <v>1</v>
      </c>
      <c r="K276">
        <v>0</v>
      </c>
      <c r="L276">
        <v>0</v>
      </c>
      <c r="N276" t="str">
        <f t="shared" ref="N276:N283" si="70">$N$76</f>
        <v>d0d8dd</v>
      </c>
      <c r="O276" t="s">
        <v>25</v>
      </c>
      <c r="Q276">
        <v>3</v>
      </c>
      <c r="R276" t="b">
        <v>0</v>
      </c>
      <c r="S276" t="s">
        <v>119</v>
      </c>
      <c r="T276">
        <v>0</v>
      </c>
    </row>
    <row r="277" spans="1:20" x14ac:dyDescent="0.25">
      <c r="A277" t="s">
        <v>838</v>
      </c>
      <c r="B277">
        <v>18</v>
      </c>
      <c r="C277" t="s">
        <v>19</v>
      </c>
      <c r="D277">
        <f t="shared" ref="D277" si="71">D280-1</f>
        <v>113</v>
      </c>
      <c r="E277">
        <f>E275+2</f>
        <v>122</v>
      </c>
      <c r="F277">
        <f>D281-1</f>
        <v>140</v>
      </c>
      <c r="G277">
        <f>E277+5</f>
        <v>127</v>
      </c>
      <c r="H277" t="s">
        <v>102</v>
      </c>
      <c r="I277">
        <v>10</v>
      </c>
      <c r="J277">
        <v>1</v>
      </c>
      <c r="K277">
        <v>0</v>
      </c>
      <c r="L277">
        <v>0</v>
      </c>
      <c r="N277" t="str">
        <f t="shared" si="70"/>
        <v>d0d8dd</v>
      </c>
      <c r="O277" t="s">
        <v>27</v>
      </c>
      <c r="Q277">
        <v>3</v>
      </c>
      <c r="R277" t="b">
        <v>1</v>
      </c>
      <c r="S277" t="s">
        <v>119</v>
      </c>
      <c r="T277">
        <v>0</v>
      </c>
    </row>
    <row r="278" spans="1:20" x14ac:dyDescent="0.25">
      <c r="A278" t="s">
        <v>839</v>
      </c>
      <c r="B278">
        <v>18</v>
      </c>
      <c r="C278" t="s">
        <v>19</v>
      </c>
      <c r="D278">
        <f>D281-1</f>
        <v>140</v>
      </c>
      <c r="E278">
        <f t="shared" ref="E278:E282" si="72">E277</f>
        <v>122</v>
      </c>
      <c r="F278">
        <f>D282+1</f>
        <v>169</v>
      </c>
      <c r="G278">
        <f>G277</f>
        <v>127</v>
      </c>
      <c r="H278" t="s">
        <v>102</v>
      </c>
      <c r="I278">
        <v>10</v>
      </c>
      <c r="J278">
        <v>1</v>
      </c>
      <c r="K278">
        <v>0</v>
      </c>
      <c r="L278">
        <v>0</v>
      </c>
      <c r="N278" t="str">
        <f t="shared" si="70"/>
        <v>d0d8dd</v>
      </c>
      <c r="O278" t="s">
        <v>27</v>
      </c>
      <c r="Q278">
        <v>3</v>
      </c>
      <c r="R278" t="b">
        <v>1</v>
      </c>
      <c r="S278" t="s">
        <v>119</v>
      </c>
      <c r="T278">
        <v>0</v>
      </c>
    </row>
    <row r="279" spans="1:20" x14ac:dyDescent="0.25">
      <c r="A279" t="s">
        <v>840</v>
      </c>
      <c r="B279">
        <v>18</v>
      </c>
      <c r="C279" t="s">
        <v>19</v>
      </c>
      <c r="D279">
        <f>D282</f>
        <v>168</v>
      </c>
      <c r="E279">
        <f t="shared" si="72"/>
        <v>122</v>
      </c>
      <c r="F279">
        <f>D279+26</f>
        <v>194</v>
      </c>
      <c r="G279">
        <f t="shared" ref="G279" si="73">G278</f>
        <v>127</v>
      </c>
      <c r="H279" t="s">
        <v>102</v>
      </c>
      <c r="I279">
        <v>10</v>
      </c>
      <c r="J279">
        <v>1</v>
      </c>
      <c r="K279">
        <v>0</v>
      </c>
      <c r="L279">
        <v>0</v>
      </c>
      <c r="N279" t="str">
        <f t="shared" si="70"/>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0"/>
        <v>d0d8dd</v>
      </c>
      <c r="O280" t="s">
        <v>25</v>
      </c>
      <c r="Q280">
        <v>4</v>
      </c>
      <c r="R280" t="b">
        <v>0</v>
      </c>
      <c r="S280" t="s">
        <v>119</v>
      </c>
      <c r="T280">
        <v>0</v>
      </c>
    </row>
    <row r="281" spans="1:20" x14ac:dyDescent="0.25">
      <c r="A281" t="s">
        <v>45</v>
      </c>
      <c r="B281">
        <v>18</v>
      </c>
      <c r="C281" t="s">
        <v>25</v>
      </c>
      <c r="D281">
        <f>D280+27</f>
        <v>141</v>
      </c>
      <c r="E281">
        <f t="shared" si="72"/>
        <v>120</v>
      </c>
      <c r="F281">
        <f t="shared" ref="F281:F282" si="74">D281</f>
        <v>141</v>
      </c>
      <c r="G281">
        <f>G280</f>
        <v>213</v>
      </c>
      <c r="I281">
        <v>0.5</v>
      </c>
      <c r="J281">
        <v>0</v>
      </c>
      <c r="K281">
        <v>0</v>
      </c>
      <c r="L281">
        <v>0</v>
      </c>
      <c r="M281" t="s">
        <v>21</v>
      </c>
      <c r="N281" t="str">
        <f t="shared" si="70"/>
        <v>d0d8dd</v>
      </c>
      <c r="O281" t="s">
        <v>25</v>
      </c>
      <c r="Q281">
        <v>4</v>
      </c>
      <c r="R281" t="b">
        <v>0</v>
      </c>
      <c r="S281" t="s">
        <v>119</v>
      </c>
      <c r="T281">
        <v>0</v>
      </c>
    </row>
    <row r="282" spans="1:20" x14ac:dyDescent="0.25">
      <c r="A282" t="s">
        <v>46</v>
      </c>
      <c r="B282">
        <v>18</v>
      </c>
      <c r="C282" t="s">
        <v>25</v>
      </c>
      <c r="D282">
        <f>D281+27</f>
        <v>168</v>
      </c>
      <c r="E282">
        <f t="shared" si="72"/>
        <v>120</v>
      </c>
      <c r="F282">
        <f t="shared" si="74"/>
        <v>168</v>
      </c>
      <c r="G282">
        <f>G281</f>
        <v>213</v>
      </c>
      <c r="I282">
        <v>0.5</v>
      </c>
      <c r="J282">
        <v>0</v>
      </c>
      <c r="K282">
        <v>0</v>
      </c>
      <c r="L282">
        <v>0</v>
      </c>
      <c r="M282" t="s">
        <v>21</v>
      </c>
      <c r="N282" t="str">
        <f t="shared" si="70"/>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0"/>
        <v>d0d8dd</v>
      </c>
      <c r="O283" t="s">
        <v>25</v>
      </c>
      <c r="Q283">
        <v>4</v>
      </c>
      <c r="R283" t="b">
        <v>0</v>
      </c>
      <c r="S283" t="s">
        <v>119</v>
      </c>
      <c r="T283">
        <v>0</v>
      </c>
    </row>
    <row r="284" spans="1:20" x14ac:dyDescent="0.25">
      <c r="A284" t="s">
        <v>1008</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927</v>
      </c>
      <c r="B285">
        <v>18</v>
      </c>
      <c r="C285" t="s">
        <v>19</v>
      </c>
      <c r="D285">
        <f>D283+2</f>
        <v>16</v>
      </c>
      <c r="E285">
        <f>E283+2</f>
        <v>149</v>
      </c>
      <c r="F285">
        <f>D280-2</f>
        <v>112</v>
      </c>
      <c r="G285">
        <f>E285+5</f>
        <v>154</v>
      </c>
      <c r="H285" t="s">
        <v>102</v>
      </c>
      <c r="I285">
        <v>12</v>
      </c>
      <c r="J285">
        <v>0</v>
      </c>
      <c r="K285">
        <v>0</v>
      </c>
      <c r="L285">
        <v>0</v>
      </c>
      <c r="N285" t="str">
        <f t="shared" ref="N285:N300" si="75">$N$76</f>
        <v>d0d8dd</v>
      </c>
      <c r="O285" t="s">
        <v>25</v>
      </c>
      <c r="Q285">
        <v>3</v>
      </c>
      <c r="R285" t="b">
        <v>1</v>
      </c>
      <c r="S285" t="s">
        <v>119</v>
      </c>
      <c r="T285">
        <v>0</v>
      </c>
    </row>
    <row r="286" spans="1:20" x14ac:dyDescent="0.25">
      <c r="A286" t="s">
        <v>928</v>
      </c>
      <c r="B286">
        <v>18</v>
      </c>
      <c r="C286" t="s">
        <v>19</v>
      </c>
      <c r="D286">
        <f>D277</f>
        <v>113</v>
      </c>
      <c r="E286">
        <f>E285+1</f>
        <v>150</v>
      </c>
      <c r="F286">
        <f>F277</f>
        <v>140</v>
      </c>
      <c r="G286">
        <f t="shared" ref="G286:G288" si="76">E286+3</f>
        <v>153</v>
      </c>
      <c r="H286" t="s">
        <v>20</v>
      </c>
      <c r="I286">
        <v>16</v>
      </c>
      <c r="J286">
        <v>1</v>
      </c>
      <c r="K286">
        <v>0</v>
      </c>
      <c r="L286">
        <v>0</v>
      </c>
      <c r="N286" t="str">
        <f t="shared" si="75"/>
        <v>d0d8dd</v>
      </c>
      <c r="O286" t="s">
        <v>27</v>
      </c>
      <c r="Q286">
        <v>2</v>
      </c>
      <c r="R286" t="b">
        <v>0</v>
      </c>
      <c r="S286" t="s">
        <v>119</v>
      </c>
      <c r="T286">
        <v>0</v>
      </c>
    </row>
    <row r="287" spans="1:20" x14ac:dyDescent="0.25">
      <c r="A287" t="s">
        <v>929</v>
      </c>
      <c r="B287">
        <v>18</v>
      </c>
      <c r="C287" t="s">
        <v>19</v>
      </c>
      <c r="D287">
        <f>D278</f>
        <v>140</v>
      </c>
      <c r="E287">
        <f>E286</f>
        <v>150</v>
      </c>
      <c r="F287">
        <f>F278</f>
        <v>169</v>
      </c>
      <c r="G287">
        <f t="shared" si="76"/>
        <v>153</v>
      </c>
      <c r="H287" t="s">
        <v>20</v>
      </c>
      <c r="I287">
        <v>16</v>
      </c>
      <c r="J287">
        <v>1</v>
      </c>
      <c r="K287">
        <v>0</v>
      </c>
      <c r="L287">
        <v>0</v>
      </c>
      <c r="N287" t="str">
        <f t="shared" si="75"/>
        <v>d0d8dd</v>
      </c>
      <c r="O287" t="s">
        <v>27</v>
      </c>
      <c r="Q287">
        <v>2</v>
      </c>
      <c r="R287" t="b">
        <v>0</v>
      </c>
      <c r="S287" t="s">
        <v>119</v>
      </c>
      <c r="T287">
        <v>0</v>
      </c>
    </row>
    <row r="288" spans="1:20" x14ac:dyDescent="0.25">
      <c r="A288" t="s">
        <v>930</v>
      </c>
      <c r="B288">
        <v>18</v>
      </c>
      <c r="C288" t="s">
        <v>19</v>
      </c>
      <c r="D288">
        <f>D279</f>
        <v>168</v>
      </c>
      <c r="E288">
        <f>E287</f>
        <v>150</v>
      </c>
      <c r="F288">
        <f>F279</f>
        <v>194</v>
      </c>
      <c r="G288">
        <f t="shared" si="76"/>
        <v>153</v>
      </c>
      <c r="H288" t="s">
        <v>20</v>
      </c>
      <c r="I288">
        <v>16</v>
      </c>
      <c r="J288">
        <v>1</v>
      </c>
      <c r="K288">
        <v>0</v>
      </c>
      <c r="L288">
        <v>0</v>
      </c>
      <c r="N288" t="str">
        <f t="shared" si="75"/>
        <v>d0d8dd</v>
      </c>
      <c r="O288" t="s">
        <v>27</v>
      </c>
      <c r="Q288">
        <v>2</v>
      </c>
      <c r="R288" t="b">
        <v>0</v>
      </c>
      <c r="S288" t="s">
        <v>119</v>
      </c>
      <c r="T288">
        <v>0</v>
      </c>
    </row>
    <row r="289" spans="1:20" x14ac:dyDescent="0.25">
      <c r="A289" t="s">
        <v>931</v>
      </c>
      <c r="B289">
        <v>18</v>
      </c>
      <c r="C289" t="s">
        <v>19</v>
      </c>
      <c r="D289">
        <f t="shared" ref="D289:D300" si="77">D285</f>
        <v>16</v>
      </c>
      <c r="E289">
        <f>E285+15</f>
        <v>164</v>
      </c>
      <c r="F289">
        <f t="shared" ref="F289:F300" si="78">F285</f>
        <v>112</v>
      </c>
      <c r="G289">
        <f>E289+5</f>
        <v>169</v>
      </c>
      <c r="H289" t="s">
        <v>102</v>
      </c>
      <c r="I289">
        <v>12</v>
      </c>
      <c r="J289">
        <v>0</v>
      </c>
      <c r="K289">
        <v>0</v>
      </c>
      <c r="L289">
        <v>0</v>
      </c>
      <c r="N289" t="str">
        <f t="shared" si="75"/>
        <v>d0d8dd</v>
      </c>
      <c r="O289" t="s">
        <v>25</v>
      </c>
      <c r="Q289">
        <v>3</v>
      </c>
      <c r="R289" t="b">
        <v>1</v>
      </c>
      <c r="S289" t="s">
        <v>119</v>
      </c>
      <c r="T289">
        <v>0</v>
      </c>
    </row>
    <row r="290" spans="1:20" x14ac:dyDescent="0.25">
      <c r="A290" t="s">
        <v>932</v>
      </c>
      <c r="B290">
        <v>18</v>
      </c>
      <c r="C290" t="s">
        <v>19</v>
      </c>
      <c r="D290">
        <f t="shared" si="77"/>
        <v>113</v>
      </c>
      <c r="E290">
        <f>E289+1</f>
        <v>165</v>
      </c>
      <c r="F290">
        <f t="shared" si="78"/>
        <v>140</v>
      </c>
      <c r="G290">
        <f>E290+3</f>
        <v>168</v>
      </c>
      <c r="H290" t="s">
        <v>20</v>
      </c>
      <c r="I290">
        <v>16</v>
      </c>
      <c r="J290">
        <v>1</v>
      </c>
      <c r="K290">
        <v>0</v>
      </c>
      <c r="L290">
        <v>0</v>
      </c>
      <c r="N290" t="str">
        <f t="shared" si="75"/>
        <v>d0d8dd</v>
      </c>
      <c r="O290" t="s">
        <v>27</v>
      </c>
      <c r="Q290">
        <v>2</v>
      </c>
      <c r="R290" t="b">
        <v>0</v>
      </c>
      <c r="S290" t="s">
        <v>119</v>
      </c>
      <c r="T290">
        <v>0</v>
      </c>
    </row>
    <row r="291" spans="1:20" x14ac:dyDescent="0.25">
      <c r="A291" t="s">
        <v>933</v>
      </c>
      <c r="B291">
        <v>18</v>
      </c>
      <c r="C291" t="s">
        <v>19</v>
      </c>
      <c r="D291">
        <f t="shared" si="77"/>
        <v>140</v>
      </c>
      <c r="E291">
        <f>E290</f>
        <v>165</v>
      </c>
      <c r="F291">
        <f t="shared" si="78"/>
        <v>169</v>
      </c>
      <c r="G291">
        <f t="shared" ref="G291:G292" si="79">E291+3</f>
        <v>168</v>
      </c>
      <c r="H291" t="s">
        <v>20</v>
      </c>
      <c r="I291">
        <v>16</v>
      </c>
      <c r="J291">
        <v>1</v>
      </c>
      <c r="K291">
        <v>0</v>
      </c>
      <c r="L291">
        <v>0</v>
      </c>
      <c r="N291" t="str">
        <f t="shared" si="75"/>
        <v>d0d8dd</v>
      </c>
      <c r="O291" t="s">
        <v>27</v>
      </c>
      <c r="Q291">
        <v>2</v>
      </c>
      <c r="R291" t="b">
        <v>0</v>
      </c>
      <c r="S291" t="s">
        <v>119</v>
      </c>
      <c r="T291">
        <v>0</v>
      </c>
    </row>
    <row r="292" spans="1:20" x14ac:dyDescent="0.25">
      <c r="A292" t="s">
        <v>934</v>
      </c>
      <c r="B292">
        <v>18</v>
      </c>
      <c r="C292" t="s">
        <v>19</v>
      </c>
      <c r="D292">
        <f t="shared" si="77"/>
        <v>168</v>
      </c>
      <c r="E292">
        <f>E291</f>
        <v>165</v>
      </c>
      <c r="F292">
        <f t="shared" si="78"/>
        <v>194</v>
      </c>
      <c r="G292">
        <f t="shared" si="79"/>
        <v>168</v>
      </c>
      <c r="H292" t="s">
        <v>20</v>
      </c>
      <c r="I292">
        <v>16</v>
      </c>
      <c r="J292">
        <v>1</v>
      </c>
      <c r="K292">
        <v>0</v>
      </c>
      <c r="L292">
        <v>0</v>
      </c>
      <c r="N292" t="str">
        <f t="shared" si="75"/>
        <v>d0d8dd</v>
      </c>
      <c r="O292" t="s">
        <v>27</v>
      </c>
      <c r="Q292">
        <v>2</v>
      </c>
      <c r="R292" t="b">
        <v>0</v>
      </c>
      <c r="S292" t="s">
        <v>119</v>
      </c>
      <c r="T292">
        <v>0</v>
      </c>
    </row>
    <row r="293" spans="1:20" x14ac:dyDescent="0.25">
      <c r="A293" t="s">
        <v>935</v>
      </c>
      <c r="B293">
        <v>18</v>
      </c>
      <c r="C293" t="s">
        <v>19</v>
      </c>
      <c r="D293">
        <f t="shared" si="77"/>
        <v>16</v>
      </c>
      <c r="E293">
        <f>E289+15</f>
        <v>179</v>
      </c>
      <c r="F293">
        <f t="shared" si="78"/>
        <v>112</v>
      </c>
      <c r="G293">
        <f>E293+5</f>
        <v>184</v>
      </c>
      <c r="H293" t="s">
        <v>102</v>
      </c>
      <c r="I293">
        <v>12</v>
      </c>
      <c r="J293">
        <v>0</v>
      </c>
      <c r="K293">
        <v>0</v>
      </c>
      <c r="L293">
        <v>0</v>
      </c>
      <c r="N293" t="str">
        <f t="shared" si="75"/>
        <v>d0d8dd</v>
      </c>
      <c r="O293" t="s">
        <v>25</v>
      </c>
      <c r="Q293">
        <v>3</v>
      </c>
      <c r="R293" t="b">
        <v>1</v>
      </c>
      <c r="S293" t="s">
        <v>119</v>
      </c>
      <c r="T293">
        <v>0</v>
      </c>
    </row>
    <row r="294" spans="1:20" x14ac:dyDescent="0.25">
      <c r="A294" t="s">
        <v>936</v>
      </c>
      <c r="B294">
        <v>18</v>
      </c>
      <c r="C294" t="s">
        <v>19</v>
      </c>
      <c r="D294">
        <f t="shared" si="77"/>
        <v>113</v>
      </c>
      <c r="E294">
        <f>E293+1</f>
        <v>180</v>
      </c>
      <c r="F294">
        <f t="shared" si="78"/>
        <v>140</v>
      </c>
      <c r="G294">
        <f t="shared" ref="G294:G296" si="80">E294+3</f>
        <v>183</v>
      </c>
      <c r="H294" t="s">
        <v>20</v>
      </c>
      <c r="I294">
        <v>16</v>
      </c>
      <c r="J294">
        <v>1</v>
      </c>
      <c r="K294">
        <v>0</v>
      </c>
      <c r="L294">
        <v>0</v>
      </c>
      <c r="N294" t="str">
        <f t="shared" si="75"/>
        <v>d0d8dd</v>
      </c>
      <c r="O294" t="s">
        <v>27</v>
      </c>
      <c r="Q294">
        <v>2</v>
      </c>
      <c r="R294" t="b">
        <v>0</v>
      </c>
      <c r="S294" t="s">
        <v>119</v>
      </c>
      <c r="T294">
        <v>0</v>
      </c>
    </row>
    <row r="295" spans="1:20" x14ac:dyDescent="0.25">
      <c r="A295" t="s">
        <v>937</v>
      </c>
      <c r="B295">
        <v>18</v>
      </c>
      <c r="C295" t="s">
        <v>19</v>
      </c>
      <c r="D295">
        <f t="shared" si="77"/>
        <v>140</v>
      </c>
      <c r="E295">
        <f>E294</f>
        <v>180</v>
      </c>
      <c r="F295">
        <f t="shared" si="78"/>
        <v>169</v>
      </c>
      <c r="G295">
        <f t="shared" si="80"/>
        <v>183</v>
      </c>
      <c r="H295" t="s">
        <v>20</v>
      </c>
      <c r="I295">
        <v>16</v>
      </c>
      <c r="J295">
        <v>1</v>
      </c>
      <c r="K295">
        <v>0</v>
      </c>
      <c r="L295">
        <v>0</v>
      </c>
      <c r="N295" t="str">
        <f t="shared" si="75"/>
        <v>d0d8dd</v>
      </c>
      <c r="O295" t="s">
        <v>27</v>
      </c>
      <c r="Q295">
        <v>2</v>
      </c>
      <c r="R295" t="b">
        <v>0</v>
      </c>
      <c r="S295" t="s">
        <v>119</v>
      </c>
      <c r="T295">
        <v>0</v>
      </c>
    </row>
    <row r="296" spans="1:20" x14ac:dyDescent="0.25">
      <c r="A296" t="s">
        <v>938</v>
      </c>
      <c r="B296">
        <v>18</v>
      </c>
      <c r="C296" t="s">
        <v>19</v>
      </c>
      <c r="D296">
        <f t="shared" si="77"/>
        <v>168</v>
      </c>
      <c r="E296">
        <f>E295</f>
        <v>180</v>
      </c>
      <c r="F296">
        <f t="shared" si="78"/>
        <v>194</v>
      </c>
      <c r="G296">
        <f t="shared" si="80"/>
        <v>183</v>
      </c>
      <c r="H296" t="s">
        <v>20</v>
      </c>
      <c r="I296">
        <v>16</v>
      </c>
      <c r="J296">
        <v>1</v>
      </c>
      <c r="K296">
        <v>0</v>
      </c>
      <c r="L296">
        <v>0</v>
      </c>
      <c r="N296" t="str">
        <f t="shared" si="75"/>
        <v>d0d8dd</v>
      </c>
      <c r="O296" t="s">
        <v>27</v>
      </c>
      <c r="Q296">
        <v>2</v>
      </c>
      <c r="R296" t="b">
        <v>0</v>
      </c>
      <c r="S296" t="s">
        <v>119</v>
      </c>
      <c r="T296">
        <v>0</v>
      </c>
    </row>
    <row r="297" spans="1:20" x14ac:dyDescent="0.25">
      <c r="A297" t="s">
        <v>939</v>
      </c>
      <c r="B297">
        <v>18</v>
      </c>
      <c r="C297" t="s">
        <v>19</v>
      </c>
      <c r="D297">
        <f t="shared" si="77"/>
        <v>16</v>
      </c>
      <c r="E297">
        <f>E293+15</f>
        <v>194</v>
      </c>
      <c r="F297">
        <f t="shared" si="78"/>
        <v>112</v>
      </c>
      <c r="G297">
        <f>E297+5</f>
        <v>199</v>
      </c>
      <c r="H297" t="s">
        <v>102</v>
      </c>
      <c r="I297">
        <v>12</v>
      </c>
      <c r="J297">
        <v>0</v>
      </c>
      <c r="K297">
        <v>0</v>
      </c>
      <c r="L297">
        <v>0</v>
      </c>
      <c r="N297" t="str">
        <f t="shared" si="75"/>
        <v>d0d8dd</v>
      </c>
      <c r="O297" t="s">
        <v>25</v>
      </c>
      <c r="Q297">
        <v>3</v>
      </c>
      <c r="R297" t="b">
        <v>1</v>
      </c>
      <c r="S297" t="s">
        <v>119</v>
      </c>
      <c r="T297">
        <v>0</v>
      </c>
    </row>
    <row r="298" spans="1:20" x14ac:dyDescent="0.25">
      <c r="A298" t="s">
        <v>940</v>
      </c>
      <c r="B298">
        <v>18</v>
      </c>
      <c r="C298" t="s">
        <v>19</v>
      </c>
      <c r="D298">
        <f t="shared" si="77"/>
        <v>113</v>
      </c>
      <c r="E298">
        <f>E297+1</f>
        <v>195</v>
      </c>
      <c r="F298">
        <f t="shared" si="78"/>
        <v>140</v>
      </c>
      <c r="G298">
        <f t="shared" ref="G298:G300" si="81">E298+3</f>
        <v>198</v>
      </c>
      <c r="H298" t="s">
        <v>20</v>
      </c>
      <c r="I298">
        <v>16</v>
      </c>
      <c r="J298">
        <v>1</v>
      </c>
      <c r="K298">
        <v>0</v>
      </c>
      <c r="L298">
        <v>0</v>
      </c>
      <c r="N298" t="str">
        <f t="shared" si="75"/>
        <v>d0d8dd</v>
      </c>
      <c r="O298" t="s">
        <v>27</v>
      </c>
      <c r="Q298">
        <v>2</v>
      </c>
      <c r="R298" t="b">
        <v>0</v>
      </c>
      <c r="S298" t="s">
        <v>119</v>
      </c>
      <c r="T298">
        <v>0</v>
      </c>
    </row>
    <row r="299" spans="1:20" x14ac:dyDescent="0.25">
      <c r="A299" t="s">
        <v>941</v>
      </c>
      <c r="B299">
        <v>18</v>
      </c>
      <c r="C299" t="s">
        <v>19</v>
      </c>
      <c r="D299">
        <f t="shared" si="77"/>
        <v>140</v>
      </c>
      <c r="E299">
        <f>E298</f>
        <v>195</v>
      </c>
      <c r="F299">
        <f t="shared" si="78"/>
        <v>169</v>
      </c>
      <c r="G299">
        <f t="shared" si="81"/>
        <v>198</v>
      </c>
      <c r="H299" t="s">
        <v>20</v>
      </c>
      <c r="I299">
        <v>16</v>
      </c>
      <c r="J299">
        <v>1</v>
      </c>
      <c r="K299">
        <v>0</v>
      </c>
      <c r="L299">
        <v>0</v>
      </c>
      <c r="N299" t="str">
        <f t="shared" si="75"/>
        <v>d0d8dd</v>
      </c>
      <c r="O299" t="s">
        <v>27</v>
      </c>
      <c r="Q299">
        <v>2</v>
      </c>
      <c r="R299" t="b">
        <v>0</v>
      </c>
      <c r="S299" t="s">
        <v>119</v>
      </c>
      <c r="T299">
        <v>0</v>
      </c>
    </row>
    <row r="300" spans="1:20" x14ac:dyDescent="0.25">
      <c r="A300" t="s">
        <v>942</v>
      </c>
      <c r="B300">
        <v>18</v>
      </c>
      <c r="C300" t="s">
        <v>19</v>
      </c>
      <c r="D300">
        <f t="shared" si="77"/>
        <v>168</v>
      </c>
      <c r="E300">
        <f>E299</f>
        <v>195</v>
      </c>
      <c r="F300">
        <f t="shared" si="78"/>
        <v>194</v>
      </c>
      <c r="G300">
        <f t="shared" si="81"/>
        <v>198</v>
      </c>
      <c r="H300" t="s">
        <v>20</v>
      </c>
      <c r="I300">
        <v>16</v>
      </c>
      <c r="J300">
        <v>1</v>
      </c>
      <c r="K300">
        <v>0</v>
      </c>
      <c r="L300">
        <v>0</v>
      </c>
      <c r="N300" t="str">
        <f t="shared" si="75"/>
        <v>d0d8dd</v>
      </c>
      <c r="O300" t="s">
        <v>27</v>
      </c>
      <c r="Q300">
        <v>2</v>
      </c>
      <c r="R300" t="b">
        <v>0</v>
      </c>
      <c r="S300" t="s">
        <v>119</v>
      </c>
      <c r="T300">
        <v>0</v>
      </c>
    </row>
    <row r="301" spans="1:20" x14ac:dyDescent="0.25">
      <c r="A301" t="s">
        <v>983</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984</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966</v>
      </c>
      <c r="B303">
        <v>19</v>
      </c>
      <c r="C303" t="s">
        <v>26</v>
      </c>
      <c r="D303">
        <v>0</v>
      </c>
      <c r="E303">
        <v>75</v>
      </c>
      <c r="F303">
        <v>210</v>
      </c>
      <c r="G303">
        <f>G316+15</f>
        <v>123</v>
      </c>
      <c r="I303">
        <v>0</v>
      </c>
      <c r="J303">
        <v>1</v>
      </c>
      <c r="K303">
        <v>0</v>
      </c>
      <c r="L303">
        <v>0</v>
      </c>
      <c r="M303" t="str">
        <f>$N$76</f>
        <v>d0d8dd</v>
      </c>
      <c r="N303" t="s">
        <v>1006</v>
      </c>
      <c r="O303" t="s">
        <v>25</v>
      </c>
      <c r="Q303">
        <v>1</v>
      </c>
      <c r="R303" t="b">
        <v>0</v>
      </c>
      <c r="S303" t="s">
        <v>119</v>
      </c>
      <c r="T303">
        <v>0</v>
      </c>
    </row>
    <row r="304" spans="1:20" x14ac:dyDescent="0.25">
      <c r="A304" t="s">
        <v>967</v>
      </c>
      <c r="B304">
        <v>19</v>
      </c>
      <c r="C304" t="s">
        <v>19</v>
      </c>
      <c r="D304">
        <v>14</v>
      </c>
      <c r="E304">
        <f>E303+5</f>
        <v>80</v>
      </c>
      <c r="F304">
        <v>196</v>
      </c>
      <c r="G304">
        <f>E304+3</f>
        <v>83</v>
      </c>
      <c r="H304" t="s">
        <v>102</v>
      </c>
      <c r="I304">
        <v>12</v>
      </c>
      <c r="J304">
        <v>1</v>
      </c>
      <c r="K304">
        <v>0</v>
      </c>
      <c r="L304">
        <v>0</v>
      </c>
      <c r="N304" t="str">
        <f t="shared" ref="N304:N311" si="82">$N$76</f>
        <v>d0d8dd</v>
      </c>
      <c r="O304" t="s">
        <v>25</v>
      </c>
      <c r="Q304">
        <v>3</v>
      </c>
      <c r="R304" t="b">
        <v>0</v>
      </c>
      <c r="S304" t="s">
        <v>119</v>
      </c>
      <c r="T304">
        <v>0</v>
      </c>
    </row>
    <row r="305" spans="1:20" x14ac:dyDescent="0.25">
      <c r="A305" t="s">
        <v>838</v>
      </c>
      <c r="B305">
        <v>19</v>
      </c>
      <c r="C305" t="s">
        <v>19</v>
      </c>
      <c r="D305">
        <f t="shared" ref="D305" si="83">D308-1</f>
        <v>113</v>
      </c>
      <c r="E305">
        <f>E303+2</f>
        <v>77</v>
      </c>
      <c r="F305">
        <f>D309-1</f>
        <v>140</v>
      </c>
      <c r="G305">
        <f>E305+5</f>
        <v>82</v>
      </c>
      <c r="H305" t="s">
        <v>102</v>
      </c>
      <c r="I305">
        <v>10</v>
      </c>
      <c r="J305">
        <v>1</v>
      </c>
      <c r="K305">
        <v>0</v>
      </c>
      <c r="L305">
        <v>0</v>
      </c>
      <c r="N305" t="str">
        <f t="shared" si="82"/>
        <v>d0d8dd</v>
      </c>
      <c r="O305" t="s">
        <v>27</v>
      </c>
      <c r="Q305">
        <v>3</v>
      </c>
      <c r="R305" t="b">
        <v>1</v>
      </c>
      <c r="S305" t="s">
        <v>119</v>
      </c>
      <c r="T305">
        <v>0</v>
      </c>
    </row>
    <row r="306" spans="1:20" x14ac:dyDescent="0.25">
      <c r="A306" t="s">
        <v>839</v>
      </c>
      <c r="B306">
        <v>19</v>
      </c>
      <c r="C306" t="s">
        <v>19</v>
      </c>
      <c r="D306">
        <f>D309-1</f>
        <v>140</v>
      </c>
      <c r="E306">
        <f t="shared" ref="E306:E310" si="84">E305</f>
        <v>77</v>
      </c>
      <c r="F306">
        <f>D310+1</f>
        <v>169</v>
      </c>
      <c r="G306">
        <f>G305</f>
        <v>82</v>
      </c>
      <c r="H306" t="s">
        <v>102</v>
      </c>
      <c r="I306">
        <v>10</v>
      </c>
      <c r="J306">
        <v>1</v>
      </c>
      <c r="K306">
        <v>0</v>
      </c>
      <c r="L306">
        <v>0</v>
      </c>
      <c r="N306" t="str">
        <f t="shared" si="82"/>
        <v>d0d8dd</v>
      </c>
      <c r="O306" t="s">
        <v>27</v>
      </c>
      <c r="Q306">
        <v>3</v>
      </c>
      <c r="R306" t="b">
        <v>1</v>
      </c>
      <c r="S306" t="s">
        <v>119</v>
      </c>
      <c r="T306">
        <v>0</v>
      </c>
    </row>
    <row r="307" spans="1:20" x14ac:dyDescent="0.25">
      <c r="A307" t="s">
        <v>840</v>
      </c>
      <c r="B307">
        <v>19</v>
      </c>
      <c r="C307" t="s">
        <v>19</v>
      </c>
      <c r="D307">
        <f>D310</f>
        <v>168</v>
      </c>
      <c r="E307">
        <f t="shared" si="84"/>
        <v>77</v>
      </c>
      <c r="F307">
        <f>D307+26</f>
        <v>194</v>
      </c>
      <c r="G307">
        <f t="shared" ref="G307" si="85">G306</f>
        <v>82</v>
      </c>
      <c r="H307" t="s">
        <v>102</v>
      </c>
      <c r="I307">
        <v>10</v>
      </c>
      <c r="J307">
        <v>1</v>
      </c>
      <c r="K307">
        <v>0</v>
      </c>
      <c r="L307">
        <v>0</v>
      </c>
      <c r="N307" t="str">
        <f t="shared" si="82"/>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2"/>
        <v>d0d8dd</v>
      </c>
      <c r="O308" t="s">
        <v>25</v>
      </c>
      <c r="Q308">
        <v>4</v>
      </c>
      <c r="R308" t="b">
        <v>0</v>
      </c>
      <c r="S308" t="s">
        <v>119</v>
      </c>
      <c r="T308">
        <v>0</v>
      </c>
    </row>
    <row r="309" spans="1:20" x14ac:dyDescent="0.25">
      <c r="A309" t="s">
        <v>45</v>
      </c>
      <c r="B309">
        <v>19</v>
      </c>
      <c r="C309" t="s">
        <v>25</v>
      </c>
      <c r="D309">
        <f>D308+27</f>
        <v>141</v>
      </c>
      <c r="E309">
        <f t="shared" si="84"/>
        <v>75</v>
      </c>
      <c r="F309">
        <f t="shared" ref="F309:F310" si="86">D309</f>
        <v>141</v>
      </c>
      <c r="G309">
        <f>G308</f>
        <v>123</v>
      </c>
      <c r="I309">
        <v>0.5</v>
      </c>
      <c r="J309">
        <v>0</v>
      </c>
      <c r="K309">
        <v>0</v>
      </c>
      <c r="L309">
        <v>0</v>
      </c>
      <c r="M309" t="s">
        <v>21</v>
      </c>
      <c r="N309" t="str">
        <f t="shared" si="82"/>
        <v>d0d8dd</v>
      </c>
      <c r="O309" t="s">
        <v>25</v>
      </c>
      <c r="Q309">
        <v>4</v>
      </c>
      <c r="R309" t="b">
        <v>0</v>
      </c>
      <c r="S309" t="s">
        <v>119</v>
      </c>
      <c r="T309">
        <v>0</v>
      </c>
    </row>
    <row r="310" spans="1:20" x14ac:dyDescent="0.25">
      <c r="A310" t="s">
        <v>46</v>
      </c>
      <c r="B310">
        <v>19</v>
      </c>
      <c r="C310" t="s">
        <v>25</v>
      </c>
      <c r="D310">
        <f>D309+27</f>
        <v>168</v>
      </c>
      <c r="E310">
        <f t="shared" si="84"/>
        <v>75</v>
      </c>
      <c r="F310">
        <f t="shared" si="86"/>
        <v>168</v>
      </c>
      <c r="G310">
        <f>G309</f>
        <v>123</v>
      </c>
      <c r="I310">
        <v>0.5</v>
      </c>
      <c r="J310">
        <v>0</v>
      </c>
      <c r="K310">
        <v>0</v>
      </c>
      <c r="L310">
        <v>0</v>
      </c>
      <c r="M310" t="s">
        <v>21</v>
      </c>
      <c r="N310" t="str">
        <f t="shared" si="82"/>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2"/>
        <v>d0d8dd</v>
      </c>
      <c r="O311" t="s">
        <v>25</v>
      </c>
      <c r="Q311">
        <v>4</v>
      </c>
      <c r="R311" t="b">
        <v>0</v>
      </c>
      <c r="S311" t="s">
        <v>119</v>
      </c>
      <c r="T311">
        <v>0</v>
      </c>
    </row>
    <row r="312" spans="1:20" x14ac:dyDescent="0.25">
      <c r="A312" t="s">
        <v>1008</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968</v>
      </c>
      <c r="B313">
        <v>19</v>
      </c>
      <c r="C313" t="s">
        <v>19</v>
      </c>
      <c r="D313">
        <f>$D$232</f>
        <v>14</v>
      </c>
      <c r="E313">
        <f>E311+2</f>
        <v>104</v>
      </c>
      <c r="F313">
        <f>D308-2</f>
        <v>112</v>
      </c>
      <c r="G313">
        <f>E313+5</f>
        <v>109</v>
      </c>
      <c r="H313" t="s">
        <v>102</v>
      </c>
      <c r="I313">
        <v>12</v>
      </c>
      <c r="J313">
        <v>0</v>
      </c>
      <c r="K313">
        <v>0</v>
      </c>
      <c r="L313">
        <v>0</v>
      </c>
      <c r="N313" t="str">
        <f t="shared" ref="N313:N316" si="87">$N$76</f>
        <v>d0d8dd</v>
      </c>
      <c r="O313" t="s">
        <v>25</v>
      </c>
      <c r="Q313">
        <v>3</v>
      </c>
      <c r="R313" t="b">
        <v>1</v>
      </c>
      <c r="S313" t="s">
        <v>119</v>
      </c>
      <c r="T313">
        <v>0</v>
      </c>
    </row>
    <row r="314" spans="1:20" x14ac:dyDescent="0.25">
      <c r="A314" t="s">
        <v>969</v>
      </c>
      <c r="B314">
        <v>19</v>
      </c>
      <c r="C314" t="s">
        <v>19</v>
      </c>
      <c r="D314">
        <f>D305</f>
        <v>113</v>
      </c>
      <c r="E314">
        <f>E313+1</f>
        <v>105</v>
      </c>
      <c r="F314">
        <f>F305</f>
        <v>140</v>
      </c>
      <c r="G314">
        <f t="shared" ref="G314:G316" si="88">E314+3</f>
        <v>108</v>
      </c>
      <c r="H314" t="s">
        <v>20</v>
      </c>
      <c r="I314">
        <v>16</v>
      </c>
      <c r="J314">
        <v>1</v>
      </c>
      <c r="K314">
        <v>0</v>
      </c>
      <c r="L314">
        <v>0</v>
      </c>
      <c r="N314" t="str">
        <f t="shared" si="87"/>
        <v>d0d8dd</v>
      </c>
      <c r="O314" t="s">
        <v>27</v>
      </c>
      <c r="Q314">
        <v>2</v>
      </c>
      <c r="R314" t="b">
        <v>0</v>
      </c>
      <c r="S314" t="s">
        <v>119</v>
      </c>
      <c r="T314">
        <v>0</v>
      </c>
    </row>
    <row r="315" spans="1:20" x14ac:dyDescent="0.25">
      <c r="A315" t="s">
        <v>970</v>
      </c>
      <c r="B315">
        <v>19</v>
      </c>
      <c r="C315" t="s">
        <v>19</v>
      </c>
      <c r="D315">
        <f>D306</f>
        <v>140</v>
      </c>
      <c r="E315">
        <f>E314</f>
        <v>105</v>
      </c>
      <c r="F315">
        <f>F306</f>
        <v>169</v>
      </c>
      <c r="G315">
        <f t="shared" si="88"/>
        <v>108</v>
      </c>
      <c r="H315" t="s">
        <v>20</v>
      </c>
      <c r="I315">
        <v>16</v>
      </c>
      <c r="J315">
        <v>1</v>
      </c>
      <c r="K315">
        <v>0</v>
      </c>
      <c r="L315">
        <v>0</v>
      </c>
      <c r="N315" t="str">
        <f t="shared" si="87"/>
        <v>d0d8dd</v>
      </c>
      <c r="O315" t="s">
        <v>27</v>
      </c>
      <c r="Q315">
        <v>2</v>
      </c>
      <c r="R315" t="b">
        <v>0</v>
      </c>
      <c r="S315" t="s">
        <v>119</v>
      </c>
      <c r="T315">
        <v>0</v>
      </c>
    </row>
    <row r="316" spans="1:20" x14ac:dyDescent="0.25">
      <c r="A316" t="s">
        <v>971</v>
      </c>
      <c r="B316">
        <v>19</v>
      </c>
      <c r="C316" t="s">
        <v>19</v>
      </c>
      <c r="D316">
        <f>D307</f>
        <v>168</v>
      </c>
      <c r="E316">
        <f>E315</f>
        <v>105</v>
      </c>
      <c r="F316">
        <f>F307</f>
        <v>194</v>
      </c>
      <c r="G316">
        <f t="shared" si="88"/>
        <v>108</v>
      </c>
      <c r="H316" t="s">
        <v>20</v>
      </c>
      <c r="I316">
        <v>16</v>
      </c>
      <c r="J316">
        <v>1</v>
      </c>
      <c r="K316">
        <v>0</v>
      </c>
      <c r="L316">
        <v>0</v>
      </c>
      <c r="N316" t="str">
        <f t="shared" si="87"/>
        <v>d0d8dd</v>
      </c>
      <c r="O316" t="s">
        <v>27</v>
      </c>
      <c r="Q316">
        <v>2</v>
      </c>
      <c r="R316" t="b">
        <v>0</v>
      </c>
      <c r="S316" t="s">
        <v>119</v>
      </c>
      <c r="T316">
        <v>0</v>
      </c>
    </row>
    <row r="317" spans="1:20" x14ac:dyDescent="0.25">
      <c r="A317" t="s">
        <v>1121</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1122</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1123</v>
      </c>
      <c r="B319">
        <v>19</v>
      </c>
      <c r="C319" t="s">
        <v>19</v>
      </c>
      <c r="D319">
        <f>D317</f>
        <v>30</v>
      </c>
      <c r="E319">
        <f>G317</f>
        <v>280</v>
      </c>
      <c r="F319">
        <f>F317</f>
        <v>180</v>
      </c>
      <c r="G319">
        <f>E319+3</f>
        <v>283</v>
      </c>
      <c r="H319" t="s">
        <v>102</v>
      </c>
      <c r="I319">
        <v>8</v>
      </c>
      <c r="J319">
        <v>0</v>
      </c>
      <c r="K319">
        <v>1</v>
      </c>
      <c r="L319">
        <v>0</v>
      </c>
      <c r="M319" t="s">
        <v>972</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1118</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352</v>
      </c>
      <c r="B323">
        <v>20</v>
      </c>
      <c r="C323" t="s">
        <v>19</v>
      </c>
      <c r="D323">
        <f t="shared" ref="D323:D325" si="89">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720</v>
      </c>
      <c r="B324">
        <v>20</v>
      </c>
      <c r="C324" t="s">
        <v>19</v>
      </c>
      <c r="D324">
        <f t="shared" si="89"/>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1022</v>
      </c>
      <c r="B325">
        <v>20</v>
      </c>
      <c r="C325" t="s">
        <v>24</v>
      </c>
      <c r="D325">
        <f t="shared" si="89"/>
        <v>14</v>
      </c>
      <c r="E325">
        <f>G324+30</f>
        <v>248</v>
      </c>
      <c r="F325">
        <f>D325+10</f>
        <v>24</v>
      </c>
      <c r="G325">
        <f>E325+(F325-D325)</f>
        <v>258</v>
      </c>
      <c r="I325">
        <v>12</v>
      </c>
      <c r="J325">
        <v>0</v>
      </c>
      <c r="K325">
        <v>0</v>
      </c>
      <c r="L325">
        <v>0</v>
      </c>
      <c r="M325" t="s">
        <v>1023</v>
      </c>
      <c r="N325" t="s">
        <v>1024</v>
      </c>
      <c r="O325" t="s">
        <v>25</v>
      </c>
      <c r="P325" s="5" t="str">
        <f>"configuration/assets/"&amp;A325&amp;".svg"</f>
        <v>configuration/assets/cc.svg</v>
      </c>
      <c r="Q325">
        <v>2</v>
      </c>
      <c r="R325" t="b">
        <v>1</v>
      </c>
      <c r="T325">
        <v>0</v>
      </c>
    </row>
    <row r="326" spans="1:20" ht="15" customHeight="1" x14ac:dyDescent="0.25">
      <c r="A326" t="s">
        <v>1025</v>
      </c>
      <c r="B326">
        <v>20</v>
      </c>
      <c r="C326" t="s">
        <v>24</v>
      </c>
      <c r="D326">
        <f>F325+2</f>
        <v>26</v>
      </c>
      <c r="E326">
        <f>E325</f>
        <v>248</v>
      </c>
      <c r="F326">
        <f>D326+10</f>
        <v>36</v>
      </c>
      <c r="G326">
        <f>E326+(F326-D326)</f>
        <v>258</v>
      </c>
      <c r="I326">
        <v>12</v>
      </c>
      <c r="J326">
        <v>0</v>
      </c>
      <c r="K326">
        <v>0</v>
      </c>
      <c r="L326">
        <v>0</v>
      </c>
      <c r="M326" t="s">
        <v>1023</v>
      </c>
      <c r="N326" t="s">
        <v>1024</v>
      </c>
      <c r="O326" t="s">
        <v>25</v>
      </c>
      <c r="P326" s="5" t="str">
        <f>"configuration/assets/"&amp;A326&amp;".svg"</f>
        <v>configuration/assets/by.svg</v>
      </c>
      <c r="Q326">
        <v>2</v>
      </c>
      <c r="R326" t="b">
        <v>1</v>
      </c>
      <c r="T326">
        <v>0</v>
      </c>
    </row>
    <row r="327" spans="1:20" ht="15" customHeight="1" x14ac:dyDescent="0.25">
      <c r="A327" t="s">
        <v>1026</v>
      </c>
      <c r="B327">
        <v>20</v>
      </c>
      <c r="C327" t="s">
        <v>24</v>
      </c>
      <c r="D327">
        <f>F326+2</f>
        <v>38</v>
      </c>
      <c r="E327">
        <f>E326</f>
        <v>248</v>
      </c>
      <c r="F327">
        <f>D327+10</f>
        <v>48</v>
      </c>
      <c r="G327">
        <f>E327+(F327-D327)</f>
        <v>258</v>
      </c>
      <c r="I327">
        <v>12</v>
      </c>
      <c r="J327">
        <v>0</v>
      </c>
      <c r="K327">
        <v>0</v>
      </c>
      <c r="L327">
        <v>0</v>
      </c>
      <c r="M327" t="s">
        <v>1023</v>
      </c>
      <c r="N327" t="s">
        <v>1024</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1027</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50" activePane="bottomRight" state="frozen"/>
      <selection pane="topRight" activeCell="B1" sqref="B1"/>
      <selection pane="bottomLeft" activeCell="A2" sqref="A2"/>
      <selection pane="bottomRight" activeCell="E69" sqref="E69"/>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973</v>
      </c>
      <c r="B2">
        <v>1</v>
      </c>
      <c r="C2" t="s">
        <v>19</v>
      </c>
      <c r="D2">
        <v>28</v>
      </c>
      <c r="E2">
        <v>115</v>
      </c>
      <c r="F2">
        <v>200</v>
      </c>
      <c r="G2">
        <f>E2+8</f>
        <v>123</v>
      </c>
      <c r="H2" t="s">
        <v>102</v>
      </c>
      <c r="I2">
        <v>30</v>
      </c>
      <c r="J2">
        <v>1</v>
      </c>
      <c r="K2">
        <v>0</v>
      </c>
      <c r="L2">
        <v>0</v>
      </c>
      <c r="M2" t="s">
        <v>972</v>
      </c>
      <c r="N2" t="s">
        <v>21</v>
      </c>
      <c r="O2" t="s">
        <v>25</v>
      </c>
      <c r="Q2">
        <v>0</v>
      </c>
      <c r="R2" t="b">
        <v>1</v>
      </c>
      <c r="S2" t="s">
        <v>119</v>
      </c>
      <c r="T2">
        <v>0</v>
      </c>
    </row>
    <row r="3" spans="1:20" x14ac:dyDescent="0.25">
      <c r="A3" t="s">
        <v>974</v>
      </c>
      <c r="B3">
        <v>1</v>
      </c>
      <c r="C3" t="s">
        <v>19</v>
      </c>
      <c r="D3">
        <f>$D$2</f>
        <v>28</v>
      </c>
      <c r="E3">
        <f>G2+4</f>
        <v>127</v>
      </c>
      <c r="F3">
        <f>$F$2</f>
        <v>200</v>
      </c>
      <c r="G3">
        <f>E3+8</f>
        <v>135</v>
      </c>
      <c r="H3" t="s">
        <v>102</v>
      </c>
      <c r="I3">
        <v>30</v>
      </c>
      <c r="J3">
        <v>1</v>
      </c>
      <c r="K3">
        <v>0</v>
      </c>
      <c r="L3">
        <v>0</v>
      </c>
      <c r="M3" t="s">
        <v>972</v>
      </c>
      <c r="N3" t="s">
        <v>21</v>
      </c>
      <c r="O3" t="s">
        <v>25</v>
      </c>
      <c r="Q3">
        <v>0</v>
      </c>
      <c r="R3" t="b">
        <v>1</v>
      </c>
      <c r="S3" t="s">
        <v>119</v>
      </c>
      <c r="T3">
        <v>0</v>
      </c>
    </row>
    <row r="4" spans="1:20" x14ac:dyDescent="0.25">
      <c r="A4" t="s">
        <v>996</v>
      </c>
      <c r="B4">
        <v>1</v>
      </c>
      <c r="C4" t="s">
        <v>19</v>
      </c>
      <c r="D4">
        <f>$D$2</f>
        <v>28</v>
      </c>
      <c r="E4">
        <f>G3+4</f>
        <v>139</v>
      </c>
      <c r="F4">
        <f>$F$2</f>
        <v>200</v>
      </c>
      <c r="G4">
        <f>E4+8</f>
        <v>147</v>
      </c>
      <c r="H4" t="s">
        <v>102</v>
      </c>
      <c r="I4">
        <v>30</v>
      </c>
      <c r="J4">
        <v>1</v>
      </c>
      <c r="K4">
        <v>0</v>
      </c>
      <c r="L4">
        <v>0</v>
      </c>
      <c r="M4" t="s">
        <v>972</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972</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972</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972</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972</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972</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972</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972</v>
      </c>
      <c r="N11" t="s">
        <v>21</v>
      </c>
      <c r="O11" t="s">
        <v>22</v>
      </c>
      <c r="Q11">
        <v>5</v>
      </c>
      <c r="R11" t="b">
        <v>0</v>
      </c>
      <c r="S11" t="s">
        <v>119</v>
      </c>
      <c r="T11">
        <v>0</v>
      </c>
    </row>
    <row r="12" spans="1:20" x14ac:dyDescent="0.25">
      <c r="A12" t="s">
        <v>191</v>
      </c>
      <c r="B12">
        <v>1</v>
      </c>
      <c r="C12" t="s">
        <v>19</v>
      </c>
      <c r="D12">
        <f>$D$2</f>
        <v>28</v>
      </c>
      <c r="E12">
        <f>G4+8</f>
        <v>155</v>
      </c>
      <c r="F12">
        <f t="shared" si="0"/>
        <v>200</v>
      </c>
      <c r="G12">
        <f>E12+8</f>
        <v>163</v>
      </c>
      <c r="H12" t="s">
        <v>102</v>
      </c>
      <c r="I12">
        <v>14</v>
      </c>
      <c r="J12">
        <v>1</v>
      </c>
      <c r="K12">
        <v>0</v>
      </c>
      <c r="L12">
        <v>0</v>
      </c>
      <c r="M12" t="s">
        <v>972</v>
      </c>
      <c r="N12" t="s">
        <v>21</v>
      </c>
      <c r="O12" t="s">
        <v>25</v>
      </c>
      <c r="Q12">
        <v>4</v>
      </c>
      <c r="R12" t="b">
        <v>1</v>
      </c>
      <c r="S12" t="s">
        <v>119</v>
      </c>
      <c r="T12">
        <v>0</v>
      </c>
    </row>
    <row r="13" spans="1:20" x14ac:dyDescent="0.25">
      <c r="A13" t="s">
        <v>190</v>
      </c>
      <c r="B13">
        <v>1</v>
      </c>
      <c r="C13" t="s">
        <v>19</v>
      </c>
      <c r="D13">
        <f>$D$2</f>
        <v>28</v>
      </c>
      <c r="E13">
        <f>G12</f>
        <v>163</v>
      </c>
      <c r="F13">
        <f t="shared" si="0"/>
        <v>200</v>
      </c>
      <c r="G13">
        <f>E13+6</f>
        <v>169</v>
      </c>
      <c r="H13" t="s">
        <v>102</v>
      </c>
      <c r="I13">
        <v>14</v>
      </c>
      <c r="J13">
        <v>0</v>
      </c>
      <c r="K13">
        <v>0</v>
      </c>
      <c r="L13">
        <v>0</v>
      </c>
      <c r="M13" t="s">
        <v>972</v>
      </c>
      <c r="N13" t="s">
        <v>21</v>
      </c>
      <c r="O13" t="s">
        <v>25</v>
      </c>
      <c r="Q13">
        <v>3</v>
      </c>
      <c r="R13" t="b">
        <v>1</v>
      </c>
      <c r="S13" t="s">
        <v>119</v>
      </c>
      <c r="T13">
        <v>0</v>
      </c>
    </row>
    <row r="14" spans="1:20" x14ac:dyDescent="0.25">
      <c r="A14" t="s">
        <v>953</v>
      </c>
      <c r="B14">
        <v>-999</v>
      </c>
      <c r="C14" t="s">
        <v>19</v>
      </c>
      <c r="D14">
        <f>$D$2</f>
        <v>28</v>
      </c>
      <c r="E14">
        <f>G13</f>
        <v>169</v>
      </c>
      <c r="F14">
        <f t="shared" si="0"/>
        <v>200</v>
      </c>
      <c r="G14">
        <f>E14+6</f>
        <v>175</v>
      </c>
      <c r="H14" t="s">
        <v>102</v>
      </c>
      <c r="I14">
        <v>14</v>
      </c>
      <c r="J14">
        <v>0</v>
      </c>
      <c r="K14">
        <v>0</v>
      </c>
      <c r="L14">
        <v>0</v>
      </c>
      <c r="M14" t="s">
        <v>972</v>
      </c>
      <c r="N14" t="s">
        <v>21</v>
      </c>
      <c r="O14" t="s">
        <v>25</v>
      </c>
      <c r="Q14">
        <v>2</v>
      </c>
      <c r="R14" t="b">
        <v>1</v>
      </c>
      <c r="S14" t="s">
        <v>119</v>
      </c>
      <c r="T14">
        <v>0</v>
      </c>
    </row>
    <row r="15" spans="1:20" x14ac:dyDescent="0.25">
      <c r="A15" t="s">
        <v>975</v>
      </c>
      <c r="B15">
        <v>1</v>
      </c>
      <c r="C15" t="s">
        <v>19</v>
      </c>
      <c r="D15">
        <f>$D$2</f>
        <v>28</v>
      </c>
      <c r="E15">
        <v>171</v>
      </c>
      <c r="F15">
        <f t="shared" si="0"/>
        <v>200</v>
      </c>
      <c r="G15">
        <f>E15+6</f>
        <v>177</v>
      </c>
      <c r="H15" t="s">
        <v>102</v>
      </c>
      <c r="I15">
        <v>10</v>
      </c>
      <c r="J15">
        <v>0</v>
      </c>
      <c r="K15">
        <v>1</v>
      </c>
      <c r="L15">
        <v>0</v>
      </c>
      <c r="M15" t="s">
        <v>972</v>
      </c>
      <c r="N15" t="s">
        <v>21</v>
      </c>
      <c r="O15" t="s">
        <v>25</v>
      </c>
      <c r="Q15">
        <v>0</v>
      </c>
      <c r="R15" t="b">
        <v>1</v>
      </c>
      <c r="S15" t="s">
        <v>119</v>
      </c>
      <c r="T15">
        <v>0</v>
      </c>
    </row>
    <row r="16" spans="1:20" x14ac:dyDescent="0.25">
      <c r="A16" t="s">
        <v>784</v>
      </c>
      <c r="B16">
        <v>1</v>
      </c>
      <c r="C16" t="s">
        <v>19</v>
      </c>
      <c r="D16">
        <f>$D$2</f>
        <v>28</v>
      </c>
      <c r="E16">
        <f>E17-5</f>
        <v>193</v>
      </c>
      <c r="F16">
        <v>200</v>
      </c>
      <c r="G16">
        <f>E16+5</f>
        <v>198</v>
      </c>
      <c r="H16" t="s">
        <v>102</v>
      </c>
      <c r="I16">
        <v>8</v>
      </c>
      <c r="J16">
        <v>0</v>
      </c>
      <c r="K16">
        <v>1</v>
      </c>
      <c r="L16">
        <v>0</v>
      </c>
      <c r="M16" t="s">
        <v>972</v>
      </c>
      <c r="N16" t="s">
        <v>21</v>
      </c>
      <c r="O16" t="s">
        <v>25</v>
      </c>
      <c r="Q16">
        <v>0</v>
      </c>
      <c r="R16" t="b">
        <v>1</v>
      </c>
      <c r="S16" t="s">
        <v>119</v>
      </c>
      <c r="T16">
        <v>0</v>
      </c>
    </row>
    <row r="17" spans="1:20" x14ac:dyDescent="0.25">
      <c r="A17" t="s">
        <v>981</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982</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1028</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986</v>
      </c>
      <c r="Q20">
        <v>2</v>
      </c>
      <c r="R20" t="b">
        <v>1</v>
      </c>
      <c r="S20" t="s">
        <v>786</v>
      </c>
      <c r="T20">
        <v>0</v>
      </c>
    </row>
    <row r="21" spans="1:20" x14ac:dyDescent="0.25">
      <c r="A21" t="s">
        <v>41</v>
      </c>
      <c r="B21">
        <v>2</v>
      </c>
      <c r="C21" t="s">
        <v>19</v>
      </c>
      <c r="D21">
        <v>10</v>
      </c>
      <c r="E21">
        <v>20</v>
      </c>
      <c r="F21">
        <v>196</v>
      </c>
      <c r="G21">
        <f t="shared" ref="G21:G26" si="2">E21+5</f>
        <v>25</v>
      </c>
      <c r="H21" t="s">
        <v>102</v>
      </c>
      <c r="I21">
        <v>12</v>
      </c>
      <c r="J21">
        <v>0</v>
      </c>
      <c r="K21">
        <v>0</v>
      </c>
      <c r="L21">
        <v>0</v>
      </c>
      <c r="M21" t="s">
        <v>991</v>
      </c>
      <c r="N21" t="s">
        <v>1112</v>
      </c>
      <c r="O21" t="s">
        <v>25</v>
      </c>
      <c r="Q21">
        <v>3</v>
      </c>
      <c r="R21" t="b">
        <v>1</v>
      </c>
      <c r="S21" t="s">
        <v>119</v>
      </c>
      <c r="T21">
        <v>0</v>
      </c>
    </row>
    <row r="22" spans="1:20" x14ac:dyDescent="0.25">
      <c r="A22" t="s">
        <v>992</v>
      </c>
      <c r="B22">
        <v>2</v>
      </c>
      <c r="C22" t="s">
        <v>19</v>
      </c>
      <c r="D22">
        <f>$D$21</f>
        <v>10</v>
      </c>
      <c r="E22">
        <v>135</v>
      </c>
      <c r="F22">
        <f>$F$21</f>
        <v>196</v>
      </c>
      <c r="G22">
        <f t="shared" si="2"/>
        <v>140</v>
      </c>
      <c r="H22" t="s">
        <v>102</v>
      </c>
      <c r="I22">
        <v>12</v>
      </c>
      <c r="J22">
        <v>0</v>
      </c>
      <c r="K22">
        <v>0</v>
      </c>
      <c r="L22">
        <v>0</v>
      </c>
      <c r="M22" t="s">
        <v>991</v>
      </c>
      <c r="N22" t="s">
        <v>1112</v>
      </c>
      <c r="O22" t="s">
        <v>25</v>
      </c>
      <c r="P22" s="1" t="s">
        <v>993</v>
      </c>
      <c r="Q22">
        <v>2</v>
      </c>
      <c r="R22" t="b">
        <v>1</v>
      </c>
      <c r="T22">
        <v>0</v>
      </c>
    </row>
    <row r="23" spans="1:20" x14ac:dyDescent="0.25">
      <c r="A23" t="s">
        <v>945</v>
      </c>
      <c r="B23">
        <v>2</v>
      </c>
      <c r="C23" t="s">
        <v>19</v>
      </c>
      <c r="D23">
        <f t="shared" ref="D23:D26" si="3">$D$21</f>
        <v>10</v>
      </c>
      <c r="E23">
        <f>G22+6</f>
        <v>146</v>
      </c>
      <c r="F23">
        <f t="shared" ref="F23:F26" si="4">$F$21</f>
        <v>196</v>
      </c>
      <c r="G23">
        <f t="shared" si="2"/>
        <v>151</v>
      </c>
      <c r="H23" t="s">
        <v>102</v>
      </c>
      <c r="I23">
        <v>12</v>
      </c>
      <c r="J23">
        <v>0</v>
      </c>
      <c r="K23">
        <v>0</v>
      </c>
      <c r="L23">
        <v>0</v>
      </c>
      <c r="M23" t="s">
        <v>991</v>
      </c>
      <c r="N23" t="s">
        <v>1112</v>
      </c>
      <c r="O23" t="s">
        <v>25</v>
      </c>
      <c r="P23" s="1"/>
      <c r="Q23">
        <v>2</v>
      </c>
      <c r="R23" t="b">
        <v>1</v>
      </c>
      <c r="T23">
        <v>0</v>
      </c>
    </row>
    <row r="24" spans="1:20" x14ac:dyDescent="0.25">
      <c r="A24" t="s">
        <v>946</v>
      </c>
      <c r="B24">
        <v>2</v>
      </c>
      <c r="C24" t="s">
        <v>19</v>
      </c>
      <c r="D24">
        <f t="shared" si="3"/>
        <v>10</v>
      </c>
      <c r="E24">
        <f>G23+10</f>
        <v>161</v>
      </c>
      <c r="F24">
        <f t="shared" si="4"/>
        <v>196</v>
      </c>
      <c r="G24">
        <f t="shared" si="2"/>
        <v>166</v>
      </c>
      <c r="H24" t="s">
        <v>102</v>
      </c>
      <c r="I24">
        <v>12</v>
      </c>
      <c r="J24">
        <v>0</v>
      </c>
      <c r="K24">
        <v>0</v>
      </c>
      <c r="L24">
        <v>0</v>
      </c>
      <c r="N24" t="s">
        <v>1112</v>
      </c>
      <c r="O24" t="s">
        <v>25</v>
      </c>
      <c r="P24" s="1"/>
      <c r="Q24">
        <v>2</v>
      </c>
      <c r="R24" t="b">
        <v>1</v>
      </c>
      <c r="T24">
        <v>0</v>
      </c>
    </row>
    <row r="25" spans="1:20" x14ac:dyDescent="0.25">
      <c r="A25" t="s">
        <v>420</v>
      </c>
      <c r="B25">
        <v>2</v>
      </c>
      <c r="C25" t="s">
        <v>19</v>
      </c>
      <c r="D25">
        <f t="shared" si="3"/>
        <v>10</v>
      </c>
      <c r="E25">
        <f>G24+10</f>
        <v>176</v>
      </c>
      <c r="F25">
        <f t="shared" si="4"/>
        <v>196</v>
      </c>
      <c r="G25">
        <f t="shared" si="2"/>
        <v>181</v>
      </c>
      <c r="H25" t="s">
        <v>102</v>
      </c>
      <c r="I25">
        <v>12</v>
      </c>
      <c r="J25">
        <v>0</v>
      </c>
      <c r="K25">
        <v>0</v>
      </c>
      <c r="L25">
        <v>0</v>
      </c>
      <c r="M25" t="s">
        <v>991</v>
      </c>
      <c r="N25" t="s">
        <v>1112</v>
      </c>
      <c r="O25" t="s">
        <v>25</v>
      </c>
      <c r="P25" s="1"/>
      <c r="Q25">
        <v>2</v>
      </c>
      <c r="R25" t="b">
        <v>1</v>
      </c>
      <c r="T25">
        <v>0</v>
      </c>
    </row>
    <row r="26" spans="1:20" x14ac:dyDescent="0.25">
      <c r="A26" t="s">
        <v>667</v>
      </c>
      <c r="B26">
        <v>2</v>
      </c>
      <c r="C26" t="s">
        <v>19</v>
      </c>
      <c r="D26">
        <f t="shared" si="3"/>
        <v>10</v>
      </c>
      <c r="E26">
        <f>G25+20</f>
        <v>201</v>
      </c>
      <c r="F26">
        <f t="shared" si="4"/>
        <v>196</v>
      </c>
      <c r="G26">
        <f t="shared" si="2"/>
        <v>206</v>
      </c>
      <c r="H26" t="s">
        <v>102</v>
      </c>
      <c r="I26">
        <v>12</v>
      </c>
      <c r="J26">
        <v>0</v>
      </c>
      <c r="K26">
        <v>0</v>
      </c>
      <c r="L26">
        <v>0</v>
      </c>
      <c r="M26" t="s">
        <v>991</v>
      </c>
      <c r="N26" t="s">
        <v>1112</v>
      </c>
      <c r="O26" t="s">
        <v>25</v>
      </c>
      <c r="P26" s="1"/>
      <c r="Q26">
        <v>2</v>
      </c>
      <c r="R26" t="b">
        <v>1</v>
      </c>
      <c r="T26">
        <v>0</v>
      </c>
    </row>
    <row r="27" spans="1:20" x14ac:dyDescent="0.25">
      <c r="A27" t="s">
        <v>418</v>
      </c>
      <c r="B27">
        <v>2</v>
      </c>
      <c r="C27" t="s">
        <v>26</v>
      </c>
      <c r="D27">
        <v>210</v>
      </c>
      <c r="E27">
        <v>0</v>
      </c>
      <c r="F27">
        <v>0</v>
      </c>
      <c r="G27">
        <v>298</v>
      </c>
      <c r="I27">
        <v>0</v>
      </c>
      <c r="J27">
        <v>0</v>
      </c>
      <c r="K27">
        <v>0</v>
      </c>
      <c r="L27">
        <v>0</v>
      </c>
      <c r="M27" t="s">
        <v>1036</v>
      </c>
      <c r="N27" t="s">
        <v>1112</v>
      </c>
      <c r="O27" t="s">
        <v>25</v>
      </c>
      <c r="Q27">
        <v>0</v>
      </c>
      <c r="R27" t="b">
        <v>0</v>
      </c>
      <c r="S27" t="s">
        <v>119</v>
      </c>
      <c r="T27">
        <v>0</v>
      </c>
    </row>
    <row r="28" spans="1:20" x14ac:dyDescent="0.25">
      <c r="A28" t="s">
        <v>191</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190</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729</v>
      </c>
      <c r="B30">
        <v>3</v>
      </c>
      <c r="C30" t="s">
        <v>19</v>
      </c>
      <c r="D30">
        <f>$D$29</f>
        <v>14</v>
      </c>
      <c r="E30">
        <f>G29+8</f>
        <v>41</v>
      </c>
      <c r="F30">
        <f>$F$29</f>
        <v>196</v>
      </c>
      <c r="G30">
        <f>E30+6</f>
        <v>47</v>
      </c>
      <c r="H30" t="s">
        <v>102</v>
      </c>
      <c r="I30">
        <v>12</v>
      </c>
      <c r="J30">
        <v>0</v>
      </c>
      <c r="K30">
        <v>0</v>
      </c>
      <c r="L30">
        <v>0</v>
      </c>
      <c r="N30" t="s">
        <v>21</v>
      </c>
      <c r="O30" t="s">
        <v>25</v>
      </c>
      <c r="Q30">
        <v>3</v>
      </c>
      <c r="R30" t="b">
        <v>1</v>
      </c>
      <c r="S30" t="s">
        <v>119</v>
      </c>
      <c r="T30">
        <v>0</v>
      </c>
    </row>
    <row r="31" spans="1:20" x14ac:dyDescent="0.25">
      <c r="A31" t="s">
        <v>785</v>
      </c>
      <c r="B31">
        <v>3</v>
      </c>
      <c r="C31" t="s">
        <v>19</v>
      </c>
      <c r="D31">
        <v>0</v>
      </c>
      <c r="E31">
        <f>E32-5</f>
        <v>225</v>
      </c>
      <c r="F31">
        <v>196</v>
      </c>
      <c r="G31">
        <f>E31+5</f>
        <v>230</v>
      </c>
      <c r="H31" t="s">
        <v>102</v>
      </c>
      <c r="I31">
        <v>8</v>
      </c>
      <c r="J31">
        <v>0</v>
      </c>
      <c r="K31">
        <v>1</v>
      </c>
      <c r="L31">
        <v>0</v>
      </c>
      <c r="M31" t="s">
        <v>972</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787</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1109</v>
      </c>
      <c r="B38">
        <v>3</v>
      </c>
      <c r="C38" t="s">
        <v>19</v>
      </c>
      <c r="D38">
        <v>14</v>
      </c>
      <c r="E38">
        <f>E37+4</f>
        <v>94</v>
      </c>
      <c r="F38">
        <v>196</v>
      </c>
      <c r="G38">
        <f>E38+5</f>
        <v>99</v>
      </c>
      <c r="H38" t="s">
        <v>102</v>
      </c>
      <c r="I38">
        <v>14</v>
      </c>
      <c r="J38">
        <v>1</v>
      </c>
      <c r="K38">
        <v>0</v>
      </c>
      <c r="L38">
        <v>0</v>
      </c>
      <c r="N38" t="s">
        <v>21</v>
      </c>
      <c r="O38" t="s">
        <v>25</v>
      </c>
      <c r="Q38">
        <v>3</v>
      </c>
      <c r="R38" t="b">
        <v>1</v>
      </c>
      <c r="S38" t="s">
        <v>119</v>
      </c>
      <c r="T38">
        <v>0</v>
      </c>
    </row>
    <row r="39" spans="1:20" x14ac:dyDescent="0.25">
      <c r="A39" t="s">
        <v>1110</v>
      </c>
      <c r="B39">
        <v>3</v>
      </c>
      <c r="C39" t="s">
        <v>19</v>
      </c>
      <c r="D39">
        <v>14</v>
      </c>
      <c r="E39">
        <f>G38+4</f>
        <v>103</v>
      </c>
      <c r="F39">
        <v>196</v>
      </c>
      <c r="G39">
        <f>E39+6</f>
        <v>109</v>
      </c>
      <c r="H39" t="s">
        <v>102</v>
      </c>
      <c r="I39">
        <v>12</v>
      </c>
      <c r="J39">
        <v>0</v>
      </c>
      <c r="K39">
        <v>0</v>
      </c>
      <c r="L39">
        <v>0</v>
      </c>
      <c r="N39" t="s">
        <v>21</v>
      </c>
      <c r="O39" t="s">
        <v>25</v>
      </c>
      <c r="Q39">
        <v>3</v>
      </c>
      <c r="R39" t="b">
        <v>1</v>
      </c>
      <c r="S39" t="s">
        <v>119</v>
      </c>
      <c r="T39">
        <v>0</v>
      </c>
    </row>
    <row r="40" spans="1:20" x14ac:dyDescent="0.25">
      <c r="A40" t="s">
        <v>1058</v>
      </c>
      <c r="B40">
        <v>3</v>
      </c>
      <c r="C40" t="s">
        <v>19</v>
      </c>
      <c r="D40">
        <v>14</v>
      </c>
      <c r="E40">
        <f>G39+20</f>
        <v>129</v>
      </c>
      <c r="F40">
        <v>196</v>
      </c>
      <c r="G40">
        <f>E40+5</f>
        <v>134</v>
      </c>
      <c r="H40" t="s">
        <v>102</v>
      </c>
      <c r="I40">
        <v>12</v>
      </c>
      <c r="J40">
        <v>1</v>
      </c>
      <c r="K40">
        <v>0</v>
      </c>
      <c r="L40">
        <v>0</v>
      </c>
      <c r="N40" t="s">
        <v>21</v>
      </c>
      <c r="O40" t="s">
        <v>25</v>
      </c>
      <c r="Q40">
        <v>3</v>
      </c>
      <c r="R40" t="b">
        <v>1</v>
      </c>
      <c r="S40" t="s">
        <v>119</v>
      </c>
      <c r="T40">
        <v>0</v>
      </c>
    </row>
    <row r="41" spans="1:20" x14ac:dyDescent="0.25">
      <c r="A41" t="s">
        <v>1106</v>
      </c>
      <c r="B41">
        <v>3</v>
      </c>
      <c r="C41" t="s">
        <v>19</v>
      </c>
      <c r="D41">
        <v>14</v>
      </c>
      <c r="E41">
        <f>G40+4</f>
        <v>138</v>
      </c>
      <c r="F41">
        <v>196</v>
      </c>
      <c r="G41">
        <f>E41+6</f>
        <v>144</v>
      </c>
      <c r="H41" t="s">
        <v>102</v>
      </c>
      <c r="I41">
        <v>12</v>
      </c>
      <c r="J41">
        <v>0</v>
      </c>
      <c r="K41">
        <v>0</v>
      </c>
      <c r="L41">
        <v>0</v>
      </c>
      <c r="N41" t="s">
        <v>21</v>
      </c>
      <c r="O41" t="s">
        <v>25</v>
      </c>
      <c r="Q41">
        <v>3</v>
      </c>
      <c r="R41" t="b">
        <v>1</v>
      </c>
      <c r="S41" t="s">
        <v>119</v>
      </c>
      <c r="T41">
        <v>0</v>
      </c>
    </row>
    <row r="42" spans="1:20" x14ac:dyDescent="0.25">
      <c r="A42" t="s">
        <v>1059</v>
      </c>
      <c r="B42">
        <v>3</v>
      </c>
      <c r="C42" t="s">
        <v>19</v>
      </c>
      <c r="D42">
        <v>14</v>
      </c>
      <c r="E42">
        <f>G41+16</f>
        <v>160</v>
      </c>
      <c r="F42">
        <v>196</v>
      </c>
      <c r="G42">
        <f>E42+5</f>
        <v>165</v>
      </c>
      <c r="H42" t="s">
        <v>102</v>
      </c>
      <c r="I42">
        <v>12</v>
      </c>
      <c r="J42">
        <v>1</v>
      </c>
      <c r="K42">
        <v>0</v>
      </c>
      <c r="L42">
        <v>0</v>
      </c>
      <c r="N42" t="s">
        <v>21</v>
      </c>
      <c r="O42" t="s">
        <v>25</v>
      </c>
      <c r="Q42">
        <v>3</v>
      </c>
      <c r="R42" t="b">
        <v>1</v>
      </c>
      <c r="S42" t="s">
        <v>119</v>
      </c>
      <c r="T42">
        <v>0</v>
      </c>
    </row>
    <row r="43" spans="1:20" x14ac:dyDescent="0.25">
      <c r="A43" t="s">
        <v>1107</v>
      </c>
      <c r="B43">
        <v>3</v>
      </c>
      <c r="C43" t="s">
        <v>19</v>
      </c>
      <c r="D43">
        <v>14</v>
      </c>
      <c r="E43">
        <f>G42+4</f>
        <v>169</v>
      </c>
      <c r="F43">
        <v>196</v>
      </c>
      <c r="G43">
        <f>E43+6</f>
        <v>175</v>
      </c>
      <c r="H43" t="s">
        <v>102</v>
      </c>
      <c r="I43">
        <v>12</v>
      </c>
      <c r="J43">
        <v>0</v>
      </c>
      <c r="K43">
        <v>0</v>
      </c>
      <c r="L43">
        <v>0</v>
      </c>
      <c r="N43" t="s">
        <v>21</v>
      </c>
      <c r="O43" t="s">
        <v>25</v>
      </c>
      <c r="Q43">
        <v>3</v>
      </c>
      <c r="R43" t="b">
        <v>1</v>
      </c>
      <c r="S43" t="s">
        <v>119</v>
      </c>
      <c r="T43">
        <v>0</v>
      </c>
    </row>
    <row r="44" spans="1:20" x14ac:dyDescent="0.25">
      <c r="A44" t="s">
        <v>1105</v>
      </c>
      <c r="B44">
        <v>3</v>
      </c>
      <c r="C44" t="s">
        <v>19</v>
      </c>
      <c r="D44">
        <v>14</v>
      </c>
      <c r="E44">
        <f>G43+16</f>
        <v>191</v>
      </c>
      <c r="F44">
        <v>196</v>
      </c>
      <c r="G44">
        <f>E44+5</f>
        <v>196</v>
      </c>
      <c r="H44" t="s">
        <v>102</v>
      </c>
      <c r="I44">
        <v>12</v>
      </c>
      <c r="J44">
        <v>1</v>
      </c>
      <c r="K44">
        <v>0</v>
      </c>
      <c r="L44">
        <v>0</v>
      </c>
      <c r="N44" t="s">
        <v>21</v>
      </c>
      <c r="O44" t="s">
        <v>25</v>
      </c>
      <c r="Q44">
        <v>3</v>
      </c>
      <c r="R44" t="b">
        <v>1</v>
      </c>
      <c r="S44" t="s">
        <v>119</v>
      </c>
      <c r="T44">
        <v>0</v>
      </c>
    </row>
    <row r="45" spans="1:20" x14ac:dyDescent="0.25">
      <c r="A45" t="s">
        <v>1108</v>
      </c>
      <c r="B45">
        <v>3</v>
      </c>
      <c r="C45" t="s">
        <v>19</v>
      </c>
      <c r="D45">
        <v>14</v>
      </c>
      <c r="E45">
        <f>G44+4</f>
        <v>200</v>
      </c>
      <c r="F45">
        <v>196</v>
      </c>
      <c r="G45">
        <f>E45+6</f>
        <v>206</v>
      </c>
      <c r="H45" t="s">
        <v>102</v>
      </c>
      <c r="I45">
        <v>12</v>
      </c>
      <c r="J45">
        <v>0</v>
      </c>
      <c r="K45">
        <v>0</v>
      </c>
      <c r="L45">
        <v>0</v>
      </c>
      <c r="N45" t="s">
        <v>21</v>
      </c>
      <c r="O45" t="s">
        <v>25</v>
      </c>
      <c r="Q45">
        <v>3</v>
      </c>
      <c r="R45" t="b">
        <v>1</v>
      </c>
      <c r="S45" t="s">
        <v>119</v>
      </c>
      <c r="T45">
        <v>0</v>
      </c>
    </row>
    <row r="46" spans="1:20" x14ac:dyDescent="0.25">
      <c r="A46" t="s">
        <v>1083</v>
      </c>
      <c r="B46">
        <v>4</v>
      </c>
      <c r="C46" t="s">
        <v>19</v>
      </c>
      <c r="D46">
        <v>14</v>
      </c>
      <c r="E46">
        <v>20</v>
      </c>
      <c r="F46">
        <v>196</v>
      </c>
      <c r="G46">
        <f>E46+5</f>
        <v>25</v>
      </c>
      <c r="H46" t="s">
        <v>102</v>
      </c>
      <c r="I46">
        <v>14</v>
      </c>
      <c r="J46">
        <v>1</v>
      </c>
      <c r="K46">
        <v>0</v>
      </c>
      <c r="L46">
        <v>0</v>
      </c>
      <c r="N46" t="s">
        <v>21</v>
      </c>
      <c r="O46" t="s">
        <v>25</v>
      </c>
      <c r="Q46">
        <v>3</v>
      </c>
      <c r="R46" t="b">
        <v>1</v>
      </c>
      <c r="S46" t="s">
        <v>119</v>
      </c>
      <c r="T46">
        <v>0</v>
      </c>
    </row>
    <row r="47" spans="1:20" x14ac:dyDescent="0.25">
      <c r="A47" t="s">
        <v>998</v>
      </c>
      <c r="B47">
        <v>4</v>
      </c>
      <c r="C47" t="s">
        <v>19</v>
      </c>
      <c r="D47">
        <v>14</v>
      </c>
      <c r="E47">
        <f>G46+8</f>
        <v>33</v>
      </c>
      <c r="F47">
        <v>196</v>
      </c>
      <c r="G47">
        <f>E47+5</f>
        <v>38</v>
      </c>
      <c r="H47" t="s">
        <v>102</v>
      </c>
      <c r="I47">
        <v>12</v>
      </c>
      <c r="J47">
        <v>0</v>
      </c>
      <c r="K47">
        <v>0</v>
      </c>
      <c r="L47">
        <v>0</v>
      </c>
      <c r="N47" t="s">
        <v>21</v>
      </c>
      <c r="O47" t="s">
        <v>25</v>
      </c>
      <c r="Q47">
        <v>3</v>
      </c>
      <c r="R47" t="b">
        <v>1</v>
      </c>
      <c r="S47" t="s">
        <v>119</v>
      </c>
      <c r="T47">
        <v>0</v>
      </c>
    </row>
    <row r="48" spans="1:20" x14ac:dyDescent="0.25">
      <c r="A48" t="s">
        <v>791</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1078</v>
      </c>
      <c r="B49">
        <v>-999</v>
      </c>
      <c r="C49" t="s">
        <v>26</v>
      </c>
      <c r="D49">
        <v>40</v>
      </c>
      <c r="E49">
        <v>200</v>
      </c>
      <c r="F49">
        <v>170</v>
      </c>
      <c r="G49">
        <v>240</v>
      </c>
      <c r="I49">
        <v>0</v>
      </c>
      <c r="J49">
        <v>1</v>
      </c>
      <c r="K49">
        <v>0</v>
      </c>
      <c r="L49">
        <v>0</v>
      </c>
      <c r="N49" t="s">
        <v>1077</v>
      </c>
      <c r="O49" t="s">
        <v>25</v>
      </c>
      <c r="Q49">
        <v>0</v>
      </c>
      <c r="R49" t="b">
        <v>0</v>
      </c>
      <c r="S49" t="s">
        <v>119</v>
      </c>
      <c r="T49">
        <v>0</v>
      </c>
    </row>
    <row r="50" spans="1:20" x14ac:dyDescent="0.25">
      <c r="A50" t="s">
        <v>1079</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1084</v>
      </c>
      <c r="B51">
        <v>4</v>
      </c>
      <c r="C51" t="s">
        <v>24</v>
      </c>
      <c r="D51">
        <v>14</v>
      </c>
      <c r="E51">
        <f>E49+10</f>
        <v>210</v>
      </c>
      <c r="F51">
        <f t="shared" ref="F51:G53" si="6">D51+10</f>
        <v>24</v>
      </c>
      <c r="G51">
        <f t="shared" si="6"/>
        <v>220</v>
      </c>
      <c r="I51">
        <v>0</v>
      </c>
      <c r="J51">
        <v>0</v>
      </c>
      <c r="K51">
        <v>0</v>
      </c>
      <c r="L51">
        <v>0</v>
      </c>
      <c r="N51" t="s">
        <v>21</v>
      </c>
      <c r="O51" t="s">
        <v>25</v>
      </c>
      <c r="Q51">
        <v>2</v>
      </c>
      <c r="R51" t="b">
        <v>0</v>
      </c>
      <c r="S51" t="s">
        <v>119</v>
      </c>
      <c r="T51">
        <v>0</v>
      </c>
    </row>
    <row r="52" spans="1:20" x14ac:dyDescent="0.25">
      <c r="A52" t="s">
        <v>1085</v>
      </c>
      <c r="B52">
        <v>4</v>
      </c>
      <c r="C52" t="s">
        <v>24</v>
      </c>
      <c r="D52">
        <f>INT(D51+(196-14)/3)+1</f>
        <v>75</v>
      </c>
      <c r="E52">
        <f>E51</f>
        <v>210</v>
      </c>
      <c r="F52">
        <f t="shared" si="6"/>
        <v>85</v>
      </c>
      <c r="G52">
        <f t="shared" si="6"/>
        <v>220</v>
      </c>
      <c r="I52">
        <v>0</v>
      </c>
      <c r="J52">
        <v>0</v>
      </c>
      <c r="K52">
        <v>0</v>
      </c>
      <c r="L52">
        <v>0</v>
      </c>
      <c r="N52" t="s">
        <v>21</v>
      </c>
      <c r="O52" t="s">
        <v>25</v>
      </c>
      <c r="Q52">
        <v>2</v>
      </c>
      <c r="R52" t="b">
        <v>0</v>
      </c>
      <c r="S52" t="s">
        <v>119</v>
      </c>
      <c r="T52">
        <v>0</v>
      </c>
    </row>
    <row r="53" spans="1:20" x14ac:dyDescent="0.25">
      <c r="A53" t="s">
        <v>1086</v>
      </c>
      <c r="B53">
        <v>4</v>
      </c>
      <c r="C53" t="s">
        <v>24</v>
      </c>
      <c r="D53">
        <f>D52+D52-D51</f>
        <v>136</v>
      </c>
      <c r="E53">
        <f>E51</f>
        <v>210</v>
      </c>
      <c r="F53">
        <f t="shared" si="6"/>
        <v>146</v>
      </c>
      <c r="G53">
        <f t="shared" si="6"/>
        <v>220</v>
      </c>
      <c r="I53">
        <v>0</v>
      </c>
      <c r="J53">
        <v>0</v>
      </c>
      <c r="K53">
        <v>0</v>
      </c>
      <c r="L53">
        <v>0</v>
      </c>
      <c r="N53" t="s">
        <v>21</v>
      </c>
      <c r="O53" t="s">
        <v>25</v>
      </c>
      <c r="Q53">
        <v>2</v>
      </c>
      <c r="R53" t="b">
        <v>0</v>
      </c>
      <c r="S53" t="s">
        <v>119</v>
      </c>
      <c r="T53">
        <v>0</v>
      </c>
    </row>
    <row r="54" spans="1:20" x14ac:dyDescent="0.25">
      <c r="A54" t="s">
        <v>1080</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1081</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1082</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1061</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881</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880</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1094</v>
      </c>
      <c r="B60">
        <v>5</v>
      </c>
      <c r="C60" t="s">
        <v>24</v>
      </c>
      <c r="D60">
        <v>14</v>
      </c>
      <c r="E60">
        <v>140</v>
      </c>
      <c r="F60">
        <v>196</v>
      </c>
      <c r="G60">
        <f>INT(E60+(F60-D60)/832*435)</f>
        <v>235</v>
      </c>
      <c r="I60">
        <v>0</v>
      </c>
      <c r="J60">
        <v>0</v>
      </c>
      <c r="K60">
        <v>0</v>
      </c>
      <c r="L60">
        <v>0</v>
      </c>
      <c r="N60" t="s">
        <v>21</v>
      </c>
      <c r="O60" t="s">
        <v>25</v>
      </c>
      <c r="P60" s="1" t="s">
        <v>1095</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972</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972</v>
      </c>
      <c r="O62" t="s">
        <v>22</v>
      </c>
      <c r="Q62">
        <v>3</v>
      </c>
      <c r="R62" t="b">
        <v>1</v>
      </c>
      <c r="T62">
        <v>0</v>
      </c>
    </row>
    <row r="63" spans="1:20" x14ac:dyDescent="0.25">
      <c r="A63" t="s">
        <v>661</v>
      </c>
      <c r="B63">
        <v>5</v>
      </c>
      <c r="C63" t="s">
        <v>19</v>
      </c>
      <c r="D63">
        <f>D61-12</f>
        <v>66</v>
      </c>
      <c r="E63">
        <f>G60+3</f>
        <v>238</v>
      </c>
      <c r="F63">
        <f>F62+12</f>
        <v>141</v>
      </c>
      <c r="G63">
        <f>E63+3</f>
        <v>241</v>
      </c>
      <c r="H63" t="s">
        <v>102</v>
      </c>
      <c r="I63">
        <v>8</v>
      </c>
      <c r="J63">
        <v>0</v>
      </c>
      <c r="K63">
        <v>1</v>
      </c>
      <c r="L63">
        <v>0</v>
      </c>
      <c r="M63" t="s">
        <v>972</v>
      </c>
      <c r="O63" t="s">
        <v>27</v>
      </c>
      <c r="Q63">
        <v>3</v>
      </c>
      <c r="R63" t="b">
        <v>1</v>
      </c>
      <c r="T63">
        <v>0</v>
      </c>
    </row>
    <row r="64" spans="1:20" x14ac:dyDescent="0.25">
      <c r="A64" t="s">
        <v>1061</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661</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907</v>
      </c>
      <c r="B69">
        <v>6</v>
      </c>
      <c r="C69" t="s">
        <v>19</v>
      </c>
      <c r="D69">
        <v>14</v>
      </c>
      <c r="E69">
        <f>G68+4</f>
        <v>252</v>
      </c>
      <c r="F69">
        <f>$F$108</f>
        <v>180</v>
      </c>
      <c r="G69">
        <f>E69+8</f>
        <v>260</v>
      </c>
      <c r="H69" t="s">
        <v>102</v>
      </c>
      <c r="I69">
        <v>14</v>
      </c>
      <c r="J69">
        <v>0</v>
      </c>
      <c r="K69">
        <v>0</v>
      </c>
      <c r="L69">
        <v>0</v>
      </c>
      <c r="M69" t="s">
        <v>972</v>
      </c>
      <c r="N69" t="s">
        <v>21</v>
      </c>
      <c r="O69" t="s">
        <v>27</v>
      </c>
      <c r="Q69">
        <v>3</v>
      </c>
      <c r="R69" t="b">
        <v>1</v>
      </c>
      <c r="S69" t="s">
        <v>119</v>
      </c>
      <c r="T69">
        <v>0</v>
      </c>
    </row>
    <row r="70" spans="1:20" x14ac:dyDescent="0.25">
      <c r="A70" t="s">
        <v>1018</v>
      </c>
      <c r="B70">
        <v>6</v>
      </c>
      <c r="C70" t="s">
        <v>19</v>
      </c>
      <c r="D70">
        <f>D69</f>
        <v>14</v>
      </c>
      <c r="E70">
        <v>278</v>
      </c>
      <c r="F70">
        <f>F69+1</f>
        <v>181</v>
      </c>
      <c r="G70">
        <f>E70+5</f>
        <v>283</v>
      </c>
      <c r="H70" t="s">
        <v>102</v>
      </c>
      <c r="I70">
        <v>8</v>
      </c>
      <c r="J70">
        <v>0</v>
      </c>
      <c r="K70">
        <v>0</v>
      </c>
      <c r="L70">
        <v>0</v>
      </c>
      <c r="M70" t="s">
        <v>972</v>
      </c>
      <c r="N70" t="s">
        <v>21</v>
      </c>
      <c r="O70" t="s">
        <v>25</v>
      </c>
      <c r="Q70">
        <v>3</v>
      </c>
      <c r="R70" t="b">
        <v>1</v>
      </c>
      <c r="T70">
        <v>0</v>
      </c>
    </row>
    <row r="71" spans="1:20" x14ac:dyDescent="0.25">
      <c r="A71" t="s">
        <v>904</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901</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902</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903</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1038</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908</v>
      </c>
      <c r="B79">
        <v>8</v>
      </c>
      <c r="C79" t="s">
        <v>24</v>
      </c>
      <c r="D79">
        <f>F80</f>
        <v>40</v>
      </c>
      <c r="E79">
        <f>G78+2</f>
        <v>40</v>
      </c>
      <c r="F79">
        <v>104</v>
      </c>
      <c r="G79">
        <f>INT(E79+(F79-D79)/296*192)</f>
        <v>81</v>
      </c>
      <c r="I79">
        <v>1</v>
      </c>
      <c r="J79">
        <v>0</v>
      </c>
      <c r="K79">
        <v>0</v>
      </c>
      <c r="L79">
        <v>0</v>
      </c>
      <c r="M79" t="s">
        <v>1023</v>
      </c>
      <c r="N79" t="s">
        <v>21</v>
      </c>
      <c r="O79" t="s">
        <v>25</v>
      </c>
      <c r="P79" t="s">
        <v>1037</v>
      </c>
      <c r="Q79">
        <v>2</v>
      </c>
      <c r="R79" t="b">
        <v>0</v>
      </c>
      <c r="S79" t="s">
        <v>119</v>
      </c>
      <c r="T79">
        <v>0</v>
      </c>
    </row>
    <row r="80" spans="1:20" x14ac:dyDescent="0.25">
      <c r="A80" s="25" t="s">
        <v>1043</v>
      </c>
      <c r="B80">
        <v>8</v>
      </c>
      <c r="C80" t="s">
        <v>19</v>
      </c>
      <c r="D80">
        <v>14</v>
      </c>
      <c r="E80">
        <f>E79-2</f>
        <v>38</v>
      </c>
      <c r="F80">
        <v>40</v>
      </c>
      <c r="G80">
        <f t="shared" ref="G80:G85" si="7">E80+5</f>
        <v>43</v>
      </c>
      <c r="H80" t="s">
        <v>102</v>
      </c>
      <c r="I80">
        <v>10</v>
      </c>
      <c r="J80">
        <v>0</v>
      </c>
      <c r="K80">
        <v>0</v>
      </c>
      <c r="L80">
        <v>0</v>
      </c>
      <c r="N80" t="s">
        <v>21</v>
      </c>
      <c r="O80" t="s">
        <v>22</v>
      </c>
      <c r="P80" s="26"/>
      <c r="Q80">
        <v>3</v>
      </c>
      <c r="R80" t="b">
        <v>0</v>
      </c>
      <c r="S80" t="s">
        <v>119</v>
      </c>
      <c r="T80">
        <v>0</v>
      </c>
    </row>
    <row r="81" spans="1:20" x14ac:dyDescent="0.25">
      <c r="A81" t="s">
        <v>1044</v>
      </c>
      <c r="B81">
        <v>8</v>
      </c>
      <c r="C81" t="s">
        <v>19</v>
      </c>
      <c r="D81">
        <v>14</v>
      </c>
      <c r="E81">
        <f>G80+3</f>
        <v>46</v>
      </c>
      <c r="F81">
        <v>40</v>
      </c>
      <c r="G81">
        <f t="shared" si="7"/>
        <v>51</v>
      </c>
      <c r="H81" t="s">
        <v>102</v>
      </c>
      <c r="I81">
        <v>10</v>
      </c>
      <c r="J81">
        <v>0</v>
      </c>
      <c r="K81">
        <v>0</v>
      </c>
      <c r="L81">
        <v>0</v>
      </c>
      <c r="N81" t="s">
        <v>21</v>
      </c>
      <c r="O81" t="s">
        <v>22</v>
      </c>
      <c r="P81" s="26"/>
      <c r="Q81">
        <v>3</v>
      </c>
      <c r="R81" t="b">
        <v>0</v>
      </c>
      <c r="S81" t="s">
        <v>119</v>
      </c>
      <c r="T81">
        <v>0</v>
      </c>
    </row>
    <row r="82" spans="1:20" x14ac:dyDescent="0.25">
      <c r="A82" t="s">
        <v>1045</v>
      </c>
      <c r="B82">
        <v>8</v>
      </c>
      <c r="C82" t="s">
        <v>19</v>
      </c>
      <c r="D82">
        <v>14</v>
      </c>
      <c r="E82">
        <f>G81+3</f>
        <v>54</v>
      </c>
      <c r="F82">
        <v>40</v>
      </c>
      <c r="G82">
        <f t="shared" si="7"/>
        <v>59</v>
      </c>
      <c r="H82" t="s">
        <v>102</v>
      </c>
      <c r="I82">
        <v>10</v>
      </c>
      <c r="J82">
        <v>0</v>
      </c>
      <c r="K82">
        <v>0</v>
      </c>
      <c r="L82">
        <v>0</v>
      </c>
      <c r="N82" t="s">
        <v>21</v>
      </c>
      <c r="O82" t="s">
        <v>22</v>
      </c>
      <c r="P82" s="26"/>
      <c r="Q82">
        <v>3</v>
      </c>
      <c r="R82" t="b">
        <v>0</v>
      </c>
      <c r="S82" t="s">
        <v>119</v>
      </c>
      <c r="T82">
        <v>0</v>
      </c>
    </row>
    <row r="83" spans="1:20" x14ac:dyDescent="0.25">
      <c r="A83" t="s">
        <v>1046</v>
      </c>
      <c r="B83">
        <v>8</v>
      </c>
      <c r="C83" t="s">
        <v>19</v>
      </c>
      <c r="D83">
        <v>14</v>
      </c>
      <c r="E83">
        <f>G82+3</f>
        <v>62</v>
      </c>
      <c r="F83">
        <v>40</v>
      </c>
      <c r="G83">
        <f t="shared" si="7"/>
        <v>67</v>
      </c>
      <c r="H83" t="s">
        <v>102</v>
      </c>
      <c r="I83">
        <v>10</v>
      </c>
      <c r="J83">
        <v>0</v>
      </c>
      <c r="K83">
        <v>0</v>
      </c>
      <c r="L83">
        <v>0</v>
      </c>
      <c r="N83" t="s">
        <v>21</v>
      </c>
      <c r="O83" t="s">
        <v>22</v>
      </c>
      <c r="P83" s="26"/>
      <c r="Q83">
        <v>3</v>
      </c>
      <c r="R83" t="b">
        <v>0</v>
      </c>
      <c r="S83" t="s">
        <v>119</v>
      </c>
      <c r="T83">
        <v>0</v>
      </c>
    </row>
    <row r="84" spans="1:20" x14ac:dyDescent="0.25">
      <c r="A84" t="s">
        <v>1047</v>
      </c>
      <c r="B84">
        <v>8</v>
      </c>
      <c r="C84" t="s">
        <v>19</v>
      </c>
      <c r="D84">
        <v>14</v>
      </c>
      <c r="E84">
        <f>G83+3</f>
        <v>70</v>
      </c>
      <c r="F84">
        <v>40</v>
      </c>
      <c r="G84">
        <f t="shared" si="7"/>
        <v>75</v>
      </c>
      <c r="H84" t="s">
        <v>102</v>
      </c>
      <c r="I84">
        <v>10</v>
      </c>
      <c r="J84">
        <v>0</v>
      </c>
      <c r="K84">
        <v>0</v>
      </c>
      <c r="L84">
        <v>0</v>
      </c>
      <c r="N84" t="s">
        <v>21</v>
      </c>
      <c r="O84" t="s">
        <v>22</v>
      </c>
      <c r="P84" s="26"/>
      <c r="Q84">
        <v>3</v>
      </c>
      <c r="R84" t="b">
        <v>0</v>
      </c>
      <c r="S84" t="s">
        <v>119</v>
      </c>
      <c r="T84">
        <v>0</v>
      </c>
    </row>
    <row r="85" spans="1:20" x14ac:dyDescent="0.25">
      <c r="A85" t="s">
        <v>1048</v>
      </c>
      <c r="B85">
        <v>8</v>
      </c>
      <c r="C85" t="s">
        <v>19</v>
      </c>
      <c r="D85">
        <v>14</v>
      </c>
      <c r="E85">
        <f>G84+3</f>
        <v>78</v>
      </c>
      <c r="F85">
        <v>40</v>
      </c>
      <c r="G85">
        <f t="shared" si="7"/>
        <v>83</v>
      </c>
      <c r="H85" t="s">
        <v>102</v>
      </c>
      <c r="I85">
        <v>10</v>
      </c>
      <c r="J85">
        <v>0</v>
      </c>
      <c r="K85">
        <v>0</v>
      </c>
      <c r="L85">
        <v>0</v>
      </c>
      <c r="N85" t="s">
        <v>21</v>
      </c>
      <c r="O85" t="s">
        <v>22</v>
      </c>
      <c r="P85" s="26"/>
      <c r="Q85">
        <v>3</v>
      </c>
      <c r="R85" t="b">
        <v>0</v>
      </c>
      <c r="S85" t="s">
        <v>119</v>
      </c>
      <c r="T85">
        <v>0</v>
      </c>
    </row>
    <row r="86" spans="1:20" x14ac:dyDescent="0.25">
      <c r="A86" t="s">
        <v>1014</v>
      </c>
      <c r="B86">
        <v>8</v>
      </c>
      <c r="C86" t="s">
        <v>19</v>
      </c>
      <c r="D86">
        <f>F79+5</f>
        <v>109</v>
      </c>
      <c r="E86">
        <f>E79+5</f>
        <v>45</v>
      </c>
      <c r="F86">
        <v>196</v>
      </c>
      <c r="G86">
        <f>E86+3</f>
        <v>48</v>
      </c>
      <c r="H86" t="s">
        <v>102</v>
      </c>
      <c r="I86">
        <v>8</v>
      </c>
      <c r="J86">
        <v>0</v>
      </c>
      <c r="K86">
        <v>0</v>
      </c>
      <c r="L86">
        <v>0</v>
      </c>
      <c r="M86" t="s">
        <v>972</v>
      </c>
      <c r="O86" t="s">
        <v>25</v>
      </c>
      <c r="P86" t="s">
        <v>1015</v>
      </c>
      <c r="Q86">
        <v>3</v>
      </c>
      <c r="R86" t="b">
        <v>1</v>
      </c>
      <c r="S86" t="s">
        <v>119</v>
      </c>
      <c r="T86">
        <v>0</v>
      </c>
    </row>
    <row r="87" spans="1:20" x14ac:dyDescent="0.25">
      <c r="A87" t="s">
        <v>1040</v>
      </c>
      <c r="B87">
        <v>8</v>
      </c>
      <c r="C87" t="s">
        <v>19</v>
      </c>
      <c r="D87">
        <f>D79+16</f>
        <v>56</v>
      </c>
      <c r="E87">
        <f>G79+1</f>
        <v>82</v>
      </c>
      <c r="F87">
        <v>196</v>
      </c>
      <c r="G87">
        <f>E87+8</f>
        <v>90</v>
      </c>
      <c r="H87" t="s">
        <v>102</v>
      </c>
      <c r="I87">
        <v>12</v>
      </c>
      <c r="J87">
        <v>0</v>
      </c>
      <c r="K87">
        <v>0</v>
      </c>
      <c r="L87">
        <v>0</v>
      </c>
      <c r="M87" t="s">
        <v>972</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286</v>
      </c>
      <c r="B90">
        <v>8</v>
      </c>
      <c r="C90" t="s">
        <v>19</v>
      </c>
      <c r="D90">
        <v>14</v>
      </c>
      <c r="E90">
        <f>G87+20</f>
        <v>110</v>
      </c>
      <c r="F90">
        <v>196</v>
      </c>
      <c r="G90">
        <f>E90+8</f>
        <v>118</v>
      </c>
      <c r="H90" t="s">
        <v>102</v>
      </c>
      <c r="I90">
        <v>14</v>
      </c>
      <c r="J90">
        <v>0</v>
      </c>
      <c r="K90">
        <v>0</v>
      </c>
      <c r="L90">
        <v>0</v>
      </c>
      <c r="M90" t="s">
        <v>972</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1038</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908</v>
      </c>
      <c r="B93">
        <v>9</v>
      </c>
      <c r="C93" t="s">
        <v>24</v>
      </c>
      <c r="D93">
        <f>F94</f>
        <v>40</v>
      </c>
      <c r="E93">
        <f>G92+2</f>
        <v>40</v>
      </c>
      <c r="F93">
        <v>104</v>
      </c>
      <c r="G93">
        <f>INT(E93+(F93-D93)/296*192)</f>
        <v>81</v>
      </c>
      <c r="I93">
        <v>1</v>
      </c>
      <c r="J93">
        <v>0</v>
      </c>
      <c r="K93">
        <v>0</v>
      </c>
      <c r="L93">
        <v>0</v>
      </c>
      <c r="M93" t="s">
        <v>1023</v>
      </c>
      <c r="N93" t="s">
        <v>21</v>
      </c>
      <c r="O93" t="s">
        <v>25</v>
      </c>
      <c r="P93" t="s">
        <v>1049</v>
      </c>
      <c r="Q93">
        <v>2</v>
      </c>
      <c r="R93" t="b">
        <v>0</v>
      </c>
      <c r="S93" t="s">
        <v>119</v>
      </c>
      <c r="T93">
        <v>0</v>
      </c>
    </row>
    <row r="94" spans="1:20" x14ac:dyDescent="0.25">
      <c r="A94" s="25" t="s">
        <v>1043</v>
      </c>
      <c r="B94">
        <v>9</v>
      </c>
      <c r="C94" t="s">
        <v>19</v>
      </c>
      <c r="D94">
        <v>14</v>
      </c>
      <c r="E94">
        <f>E93-2</f>
        <v>38</v>
      </c>
      <c r="F94">
        <v>40</v>
      </c>
      <c r="G94">
        <f t="shared" ref="G94:G99" si="8">E94+5</f>
        <v>43</v>
      </c>
      <c r="H94" t="s">
        <v>102</v>
      </c>
      <c r="I94">
        <v>10</v>
      </c>
      <c r="J94">
        <v>0</v>
      </c>
      <c r="K94">
        <v>0</v>
      </c>
      <c r="L94">
        <v>0</v>
      </c>
      <c r="N94" t="s">
        <v>21</v>
      </c>
      <c r="O94" t="s">
        <v>22</v>
      </c>
      <c r="P94" s="26"/>
      <c r="Q94">
        <v>3</v>
      </c>
      <c r="R94" t="b">
        <v>0</v>
      </c>
      <c r="S94" t="s">
        <v>119</v>
      </c>
      <c r="T94">
        <v>0</v>
      </c>
    </row>
    <row r="95" spans="1:20" x14ac:dyDescent="0.25">
      <c r="A95" t="s">
        <v>1044</v>
      </c>
      <c r="B95">
        <v>9</v>
      </c>
      <c r="C95" t="s">
        <v>19</v>
      </c>
      <c r="D95">
        <v>14</v>
      </c>
      <c r="E95">
        <f>G94+3</f>
        <v>46</v>
      </c>
      <c r="F95">
        <v>40</v>
      </c>
      <c r="G95">
        <f t="shared" si="8"/>
        <v>51</v>
      </c>
      <c r="H95" t="s">
        <v>102</v>
      </c>
      <c r="I95">
        <v>10</v>
      </c>
      <c r="J95">
        <v>0</v>
      </c>
      <c r="K95">
        <v>0</v>
      </c>
      <c r="L95">
        <v>0</v>
      </c>
      <c r="N95" t="s">
        <v>21</v>
      </c>
      <c r="O95" t="s">
        <v>22</v>
      </c>
      <c r="P95" s="26"/>
      <c r="Q95">
        <v>3</v>
      </c>
      <c r="R95" t="b">
        <v>0</v>
      </c>
      <c r="S95" t="s">
        <v>119</v>
      </c>
      <c r="T95">
        <v>0</v>
      </c>
    </row>
    <row r="96" spans="1:20" x14ac:dyDescent="0.25">
      <c r="A96" t="s">
        <v>1045</v>
      </c>
      <c r="B96">
        <v>9</v>
      </c>
      <c r="C96" t="s">
        <v>19</v>
      </c>
      <c r="D96">
        <v>14</v>
      </c>
      <c r="E96">
        <f>G95+3</f>
        <v>54</v>
      </c>
      <c r="F96">
        <v>40</v>
      </c>
      <c r="G96">
        <f t="shared" si="8"/>
        <v>59</v>
      </c>
      <c r="H96" t="s">
        <v>102</v>
      </c>
      <c r="I96">
        <v>10</v>
      </c>
      <c r="J96">
        <v>0</v>
      </c>
      <c r="K96">
        <v>0</v>
      </c>
      <c r="L96">
        <v>0</v>
      </c>
      <c r="N96" t="s">
        <v>21</v>
      </c>
      <c r="O96" t="s">
        <v>22</v>
      </c>
      <c r="P96" s="26"/>
      <c r="Q96">
        <v>3</v>
      </c>
      <c r="R96" t="b">
        <v>0</v>
      </c>
      <c r="S96" t="s">
        <v>119</v>
      </c>
      <c r="T96">
        <v>0</v>
      </c>
    </row>
    <row r="97" spans="1:20" x14ac:dyDescent="0.25">
      <c r="A97" t="s">
        <v>1046</v>
      </c>
      <c r="B97">
        <v>9</v>
      </c>
      <c r="C97" t="s">
        <v>19</v>
      </c>
      <c r="D97">
        <v>14</v>
      </c>
      <c r="E97">
        <f>G96+3</f>
        <v>62</v>
      </c>
      <c r="F97">
        <v>40</v>
      </c>
      <c r="G97">
        <f t="shared" si="8"/>
        <v>67</v>
      </c>
      <c r="H97" t="s">
        <v>102</v>
      </c>
      <c r="I97">
        <v>10</v>
      </c>
      <c r="J97">
        <v>0</v>
      </c>
      <c r="K97">
        <v>0</v>
      </c>
      <c r="L97">
        <v>0</v>
      </c>
      <c r="N97" t="s">
        <v>21</v>
      </c>
      <c r="O97" t="s">
        <v>22</v>
      </c>
      <c r="P97" s="26"/>
      <c r="Q97">
        <v>3</v>
      </c>
      <c r="R97" t="b">
        <v>0</v>
      </c>
      <c r="S97" t="s">
        <v>119</v>
      </c>
      <c r="T97">
        <v>0</v>
      </c>
    </row>
    <row r="98" spans="1:20" x14ac:dyDescent="0.25">
      <c r="A98" t="s">
        <v>1047</v>
      </c>
      <c r="B98">
        <v>9</v>
      </c>
      <c r="C98" t="s">
        <v>19</v>
      </c>
      <c r="D98">
        <v>14</v>
      </c>
      <c r="E98">
        <f>G97+3</f>
        <v>70</v>
      </c>
      <c r="F98">
        <v>40</v>
      </c>
      <c r="G98">
        <f t="shared" si="8"/>
        <v>75</v>
      </c>
      <c r="H98" t="s">
        <v>102</v>
      </c>
      <c r="I98">
        <v>10</v>
      </c>
      <c r="J98">
        <v>0</v>
      </c>
      <c r="K98">
        <v>0</v>
      </c>
      <c r="L98">
        <v>0</v>
      </c>
      <c r="N98" t="s">
        <v>21</v>
      </c>
      <c r="O98" t="s">
        <v>22</v>
      </c>
      <c r="P98" s="26"/>
      <c r="Q98">
        <v>3</v>
      </c>
      <c r="R98" t="b">
        <v>0</v>
      </c>
      <c r="S98" t="s">
        <v>119</v>
      </c>
      <c r="T98">
        <v>0</v>
      </c>
    </row>
    <row r="99" spans="1:20" x14ac:dyDescent="0.25">
      <c r="A99" t="s">
        <v>1048</v>
      </c>
      <c r="B99">
        <v>9</v>
      </c>
      <c r="C99" t="s">
        <v>19</v>
      </c>
      <c r="D99">
        <v>14</v>
      </c>
      <c r="E99">
        <f>G98+3</f>
        <v>78</v>
      </c>
      <c r="F99">
        <v>40</v>
      </c>
      <c r="G99">
        <f t="shared" si="8"/>
        <v>83</v>
      </c>
      <c r="H99" t="s">
        <v>102</v>
      </c>
      <c r="I99">
        <v>10</v>
      </c>
      <c r="J99">
        <v>0</v>
      </c>
      <c r="K99">
        <v>0</v>
      </c>
      <c r="L99">
        <v>0</v>
      </c>
      <c r="N99" t="s">
        <v>21</v>
      </c>
      <c r="O99" t="s">
        <v>22</v>
      </c>
      <c r="P99" s="26"/>
      <c r="Q99">
        <v>3</v>
      </c>
      <c r="R99" t="b">
        <v>0</v>
      </c>
      <c r="S99" t="s">
        <v>119</v>
      </c>
      <c r="T99">
        <v>0</v>
      </c>
    </row>
    <row r="100" spans="1:20" x14ac:dyDescent="0.25">
      <c r="A100" t="s">
        <v>1014</v>
      </c>
      <c r="B100">
        <v>9</v>
      </c>
      <c r="C100" t="s">
        <v>19</v>
      </c>
      <c r="D100">
        <f>F93+5</f>
        <v>109</v>
      </c>
      <c r="E100">
        <f>E93+5</f>
        <v>45</v>
      </c>
      <c r="F100">
        <v>196</v>
      </c>
      <c r="G100">
        <f>E100+3</f>
        <v>48</v>
      </c>
      <c r="H100" t="s">
        <v>102</v>
      </c>
      <c r="I100">
        <v>8</v>
      </c>
      <c r="J100">
        <v>0</v>
      </c>
      <c r="K100">
        <v>0</v>
      </c>
      <c r="L100">
        <v>0</v>
      </c>
      <c r="M100" t="s">
        <v>972</v>
      </c>
      <c r="O100" t="s">
        <v>25</v>
      </c>
      <c r="P100" t="s">
        <v>1015</v>
      </c>
      <c r="Q100">
        <v>3</v>
      </c>
      <c r="R100" t="b">
        <v>1</v>
      </c>
      <c r="S100" t="s">
        <v>119</v>
      </c>
      <c r="T100">
        <v>0</v>
      </c>
    </row>
    <row r="101" spans="1:20" x14ac:dyDescent="0.25">
      <c r="A101" t="s">
        <v>1042</v>
      </c>
      <c r="B101">
        <v>9</v>
      </c>
      <c r="C101" t="s">
        <v>19</v>
      </c>
      <c r="D101">
        <f>D93+16</f>
        <v>56</v>
      </c>
      <c r="E101">
        <f>G93+1</f>
        <v>82</v>
      </c>
      <c r="F101">
        <v>196</v>
      </c>
      <c r="G101">
        <f>E101+8</f>
        <v>90</v>
      </c>
      <c r="H101" t="s">
        <v>102</v>
      </c>
      <c r="I101">
        <v>12</v>
      </c>
      <c r="J101">
        <v>1</v>
      </c>
      <c r="K101">
        <v>0</v>
      </c>
      <c r="L101">
        <v>0</v>
      </c>
      <c r="M101" t="s">
        <v>1117</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287</v>
      </c>
      <c r="B104">
        <v>9</v>
      </c>
      <c r="C104" t="s">
        <v>19</v>
      </c>
      <c r="D104">
        <v>14</v>
      </c>
      <c r="E104">
        <f>G101+20</f>
        <v>110</v>
      </c>
      <c r="F104">
        <v>196</v>
      </c>
      <c r="G104">
        <f>E104+8</f>
        <v>118</v>
      </c>
      <c r="H104" t="s">
        <v>102</v>
      </c>
      <c r="I104">
        <v>14</v>
      </c>
      <c r="J104">
        <v>0</v>
      </c>
      <c r="K104">
        <v>0</v>
      </c>
      <c r="L104">
        <v>0</v>
      </c>
      <c r="M104" t="s">
        <v>972</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943</v>
      </c>
      <c r="B108">
        <v>10</v>
      </c>
      <c r="C108" t="s">
        <v>19</v>
      </c>
      <c r="D108">
        <v>30</v>
      </c>
      <c r="E108">
        <f>G107+8</f>
        <v>253</v>
      </c>
      <c r="F108">
        <v>180</v>
      </c>
      <c r="G108">
        <f>E108+8</f>
        <v>261</v>
      </c>
      <c r="H108" t="s">
        <v>102</v>
      </c>
      <c r="I108">
        <v>16</v>
      </c>
      <c r="J108">
        <v>0</v>
      </c>
      <c r="K108">
        <v>0</v>
      </c>
      <c r="L108">
        <v>0</v>
      </c>
      <c r="M108" t="s">
        <v>972</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944</v>
      </c>
      <c r="B112">
        <v>11</v>
      </c>
      <c r="C112" t="s">
        <v>19</v>
      </c>
      <c r="D112">
        <v>30</v>
      </c>
      <c r="E112">
        <f>G111+8</f>
        <v>253</v>
      </c>
      <c r="F112">
        <v>180</v>
      </c>
      <c r="G112">
        <f>E112+8</f>
        <v>261</v>
      </c>
      <c r="H112" t="s">
        <v>102</v>
      </c>
      <c r="I112">
        <v>16</v>
      </c>
      <c r="J112">
        <v>0</v>
      </c>
      <c r="K112">
        <v>0</v>
      </c>
      <c r="L112">
        <v>0</v>
      </c>
      <c r="M112" t="s">
        <v>972</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1118</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352</v>
      </c>
      <c r="B116">
        <v>12</v>
      </c>
      <c r="C116" t="s">
        <v>19</v>
      </c>
      <c r="D116">
        <f t="shared" ref="D116:D118" si="9">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720</v>
      </c>
      <c r="B117">
        <v>12</v>
      </c>
      <c r="C117" t="s">
        <v>19</v>
      </c>
      <c r="D117">
        <f t="shared" si="9"/>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1022</v>
      </c>
      <c r="B118">
        <v>12</v>
      </c>
      <c r="C118" t="s">
        <v>24</v>
      </c>
      <c r="D118">
        <f t="shared" si="9"/>
        <v>14</v>
      </c>
      <c r="E118">
        <f>G117+30</f>
        <v>248</v>
      </c>
      <c r="F118">
        <f>D118+10</f>
        <v>24</v>
      </c>
      <c r="G118">
        <f>E118+(F118-D118)</f>
        <v>258</v>
      </c>
      <c r="I118">
        <v>12</v>
      </c>
      <c r="J118">
        <v>0</v>
      </c>
      <c r="K118">
        <v>0</v>
      </c>
      <c r="L118">
        <v>0</v>
      </c>
      <c r="M118" t="s">
        <v>1023</v>
      </c>
      <c r="N118" t="s">
        <v>1024</v>
      </c>
      <c r="O118" t="s">
        <v>25</v>
      </c>
      <c r="P118" s="5" t="str">
        <f>"configuration/assets/"&amp;A118&amp;".svg"</f>
        <v>configuration/assets/cc.svg</v>
      </c>
      <c r="Q118">
        <v>2</v>
      </c>
      <c r="R118" t="b">
        <v>1</v>
      </c>
      <c r="T118">
        <v>0</v>
      </c>
    </row>
    <row r="119" spans="1:20" x14ac:dyDescent="0.25">
      <c r="A119" t="s">
        <v>1025</v>
      </c>
      <c r="B119">
        <v>12</v>
      </c>
      <c r="C119" t="s">
        <v>24</v>
      </c>
      <c r="D119">
        <f>F118+2</f>
        <v>26</v>
      </c>
      <c r="E119">
        <f>E118</f>
        <v>248</v>
      </c>
      <c r="F119">
        <f>D119+10</f>
        <v>36</v>
      </c>
      <c r="G119">
        <f>E119+(F119-D119)</f>
        <v>258</v>
      </c>
      <c r="I119">
        <v>12</v>
      </c>
      <c r="J119">
        <v>0</v>
      </c>
      <c r="K119">
        <v>0</v>
      </c>
      <c r="L119">
        <v>0</v>
      </c>
      <c r="M119" t="s">
        <v>1023</v>
      </c>
      <c r="N119" t="s">
        <v>1024</v>
      </c>
      <c r="O119" t="s">
        <v>25</v>
      </c>
      <c r="P119" s="5" t="str">
        <f>"configuration/assets/"&amp;A119&amp;".svg"</f>
        <v>configuration/assets/by.svg</v>
      </c>
      <c r="Q119">
        <v>2</v>
      </c>
      <c r="R119" t="b">
        <v>1</v>
      </c>
      <c r="T119">
        <v>0</v>
      </c>
    </row>
    <row r="120" spans="1:20" x14ac:dyDescent="0.25">
      <c r="A120" t="s">
        <v>1026</v>
      </c>
      <c r="B120">
        <v>12</v>
      </c>
      <c r="C120" t="s">
        <v>24</v>
      </c>
      <c r="D120">
        <f>F119+2</f>
        <v>38</v>
      </c>
      <c r="E120">
        <f>E119</f>
        <v>248</v>
      </c>
      <c r="F120">
        <f>D120+10</f>
        <v>48</v>
      </c>
      <c r="G120">
        <f>E120+(F120-D120)</f>
        <v>258</v>
      </c>
      <c r="I120">
        <v>12</v>
      </c>
      <c r="J120">
        <v>0</v>
      </c>
      <c r="K120">
        <v>0</v>
      </c>
      <c r="L120">
        <v>0</v>
      </c>
      <c r="M120" t="s">
        <v>1023</v>
      </c>
      <c r="N120" t="s">
        <v>1024</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1027</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8" activePane="bottomRight" state="frozen"/>
      <selection pane="topRight" activeCell="B1" sqref="B1"/>
      <selection pane="bottomLeft" activeCell="A2" sqref="A2"/>
      <selection pane="bottomRight" activeCell="A17" sqref="A17"/>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973</v>
      </c>
      <c r="B2">
        <v>1</v>
      </c>
      <c r="C2" t="s">
        <v>19</v>
      </c>
      <c r="D2">
        <v>28</v>
      </c>
      <c r="E2">
        <v>115</v>
      </c>
      <c r="F2">
        <v>200</v>
      </c>
      <c r="G2">
        <f>E2+8</f>
        <v>123</v>
      </c>
      <c r="H2" t="s">
        <v>102</v>
      </c>
      <c r="I2">
        <v>30</v>
      </c>
      <c r="J2">
        <v>1</v>
      </c>
      <c r="K2">
        <v>0</v>
      </c>
      <c r="L2">
        <v>0</v>
      </c>
      <c r="M2" t="s">
        <v>972</v>
      </c>
      <c r="N2" t="s">
        <v>21</v>
      </c>
      <c r="O2" t="s">
        <v>25</v>
      </c>
      <c r="Q2">
        <v>0</v>
      </c>
      <c r="R2" t="b">
        <v>1</v>
      </c>
      <c r="S2" t="s">
        <v>119</v>
      </c>
      <c r="T2">
        <v>0</v>
      </c>
    </row>
    <row r="3" spans="1:20" x14ac:dyDescent="0.25">
      <c r="A3" t="s">
        <v>974</v>
      </c>
      <c r="B3">
        <v>1</v>
      </c>
      <c r="C3" t="s">
        <v>19</v>
      </c>
      <c r="D3">
        <f>$D$2</f>
        <v>28</v>
      </c>
      <c r="E3">
        <f>G2+4</f>
        <v>127</v>
      </c>
      <c r="F3">
        <f>$F$2</f>
        <v>200</v>
      </c>
      <c r="G3">
        <f>E3+8</f>
        <v>135</v>
      </c>
      <c r="H3" t="s">
        <v>102</v>
      </c>
      <c r="I3">
        <v>30</v>
      </c>
      <c r="J3">
        <v>1</v>
      </c>
      <c r="K3">
        <v>0</v>
      </c>
      <c r="L3">
        <v>0</v>
      </c>
      <c r="M3" t="s">
        <v>972</v>
      </c>
      <c r="N3" t="s">
        <v>21</v>
      </c>
      <c r="O3" t="s">
        <v>25</v>
      </c>
      <c r="Q3">
        <v>0</v>
      </c>
      <c r="R3" t="b">
        <v>1</v>
      </c>
      <c r="S3" t="s">
        <v>119</v>
      </c>
      <c r="T3">
        <v>0</v>
      </c>
    </row>
    <row r="4" spans="1:20" x14ac:dyDescent="0.25">
      <c r="A4" t="s">
        <v>996</v>
      </c>
      <c r="B4">
        <v>1</v>
      </c>
      <c r="C4" t="s">
        <v>19</v>
      </c>
      <c r="D4">
        <f>$D$2</f>
        <v>28</v>
      </c>
      <c r="E4">
        <f>G3+4</f>
        <v>139</v>
      </c>
      <c r="F4">
        <f>$F$2</f>
        <v>200</v>
      </c>
      <c r="G4">
        <f>E4+8</f>
        <v>147</v>
      </c>
      <c r="H4" t="s">
        <v>102</v>
      </c>
      <c r="I4">
        <v>30</v>
      </c>
      <c r="J4">
        <v>1</v>
      </c>
      <c r="K4">
        <v>0</v>
      </c>
      <c r="L4">
        <v>0</v>
      </c>
      <c r="M4" t="s">
        <v>972</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972</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972</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972</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972</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972</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972</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972</v>
      </c>
      <c r="N11" t="s">
        <v>21</v>
      </c>
      <c r="O11" t="s">
        <v>22</v>
      </c>
      <c r="Q11">
        <v>5</v>
      </c>
      <c r="R11" t="b">
        <v>0</v>
      </c>
      <c r="S11" t="s">
        <v>119</v>
      </c>
      <c r="T11">
        <v>0</v>
      </c>
    </row>
    <row r="12" spans="1:20" x14ac:dyDescent="0.25">
      <c r="A12" t="s">
        <v>191</v>
      </c>
      <c r="B12">
        <v>1</v>
      </c>
      <c r="C12" t="s">
        <v>19</v>
      </c>
      <c r="D12">
        <f>$D$2</f>
        <v>28</v>
      </c>
      <c r="E12">
        <f>G4+8</f>
        <v>155</v>
      </c>
      <c r="F12">
        <f t="shared" si="0"/>
        <v>200</v>
      </c>
      <c r="G12">
        <f>E12+8</f>
        <v>163</v>
      </c>
      <c r="H12" t="s">
        <v>102</v>
      </c>
      <c r="I12">
        <v>14</v>
      </c>
      <c r="J12">
        <v>1</v>
      </c>
      <c r="K12">
        <v>0</v>
      </c>
      <c r="L12">
        <v>0</v>
      </c>
      <c r="M12" t="s">
        <v>972</v>
      </c>
      <c r="N12" t="s">
        <v>21</v>
      </c>
      <c r="O12" t="s">
        <v>25</v>
      </c>
      <c r="Q12">
        <v>2</v>
      </c>
      <c r="R12" t="b">
        <v>1</v>
      </c>
      <c r="S12" t="s">
        <v>119</v>
      </c>
      <c r="T12">
        <v>0</v>
      </c>
    </row>
    <row r="13" spans="1:20" x14ac:dyDescent="0.25">
      <c r="A13" t="s">
        <v>190</v>
      </c>
      <c r="B13">
        <v>1</v>
      </c>
      <c r="C13" t="s">
        <v>19</v>
      </c>
      <c r="D13">
        <f>$D$2</f>
        <v>28</v>
      </c>
      <c r="E13">
        <f>G12</f>
        <v>163</v>
      </c>
      <c r="F13">
        <f t="shared" si="0"/>
        <v>200</v>
      </c>
      <c r="G13">
        <f>E13+6</f>
        <v>169</v>
      </c>
      <c r="H13" t="s">
        <v>102</v>
      </c>
      <c r="I13">
        <v>14</v>
      </c>
      <c r="J13">
        <v>0</v>
      </c>
      <c r="K13">
        <v>0</v>
      </c>
      <c r="L13">
        <v>0</v>
      </c>
      <c r="M13" t="s">
        <v>972</v>
      </c>
      <c r="N13" t="s">
        <v>21</v>
      </c>
      <c r="O13" t="s">
        <v>25</v>
      </c>
      <c r="Q13">
        <v>2</v>
      </c>
      <c r="R13" t="b">
        <v>1</v>
      </c>
      <c r="S13" t="s">
        <v>119</v>
      </c>
      <c r="T13">
        <v>0</v>
      </c>
    </row>
    <row r="14" spans="1:20" x14ac:dyDescent="0.25">
      <c r="A14" t="s">
        <v>953</v>
      </c>
      <c r="B14">
        <v>-999</v>
      </c>
      <c r="C14" t="s">
        <v>19</v>
      </c>
      <c r="D14">
        <f>$D$2</f>
        <v>28</v>
      </c>
      <c r="E14">
        <f>G13</f>
        <v>169</v>
      </c>
      <c r="F14">
        <f t="shared" si="0"/>
        <v>200</v>
      </c>
      <c r="G14">
        <f>E14+6</f>
        <v>175</v>
      </c>
      <c r="H14" t="s">
        <v>102</v>
      </c>
      <c r="I14">
        <v>14</v>
      </c>
      <c r="J14">
        <v>0</v>
      </c>
      <c r="K14">
        <v>0</v>
      </c>
      <c r="L14">
        <v>0</v>
      </c>
      <c r="M14" t="s">
        <v>972</v>
      </c>
      <c r="N14" t="s">
        <v>21</v>
      </c>
      <c r="O14" t="s">
        <v>25</v>
      </c>
      <c r="Q14">
        <v>1</v>
      </c>
      <c r="R14" t="b">
        <v>1</v>
      </c>
      <c r="S14" t="s">
        <v>119</v>
      </c>
      <c r="T14">
        <v>0</v>
      </c>
    </row>
    <row r="15" spans="1:20" x14ac:dyDescent="0.25">
      <c r="A15" t="s">
        <v>975</v>
      </c>
      <c r="B15">
        <v>1</v>
      </c>
      <c r="C15" t="s">
        <v>19</v>
      </c>
      <c r="D15">
        <f>$D$2</f>
        <v>28</v>
      </c>
      <c r="E15">
        <v>171</v>
      </c>
      <c r="F15">
        <f t="shared" si="0"/>
        <v>200</v>
      </c>
      <c r="G15">
        <f>E15+6</f>
        <v>177</v>
      </c>
      <c r="H15" t="s">
        <v>102</v>
      </c>
      <c r="I15">
        <v>10</v>
      </c>
      <c r="J15">
        <v>0</v>
      </c>
      <c r="K15">
        <v>1</v>
      </c>
      <c r="L15">
        <v>0</v>
      </c>
      <c r="M15" t="s">
        <v>972</v>
      </c>
      <c r="N15" t="s">
        <v>21</v>
      </c>
      <c r="O15" t="s">
        <v>25</v>
      </c>
      <c r="Q15">
        <v>0</v>
      </c>
      <c r="R15" t="b">
        <v>1</v>
      </c>
      <c r="S15" t="s">
        <v>119</v>
      </c>
      <c r="T15">
        <v>0</v>
      </c>
    </row>
    <row r="16" spans="1:20" x14ac:dyDescent="0.25">
      <c r="A16" t="s">
        <v>784</v>
      </c>
      <c r="B16">
        <v>1</v>
      </c>
      <c r="C16" t="s">
        <v>19</v>
      </c>
      <c r="D16">
        <f>$D$2</f>
        <v>28</v>
      </c>
      <c r="E16">
        <f>E17-5</f>
        <v>193</v>
      </c>
      <c r="F16">
        <v>200</v>
      </c>
      <c r="G16">
        <f>E16+5</f>
        <v>198</v>
      </c>
      <c r="H16" t="s">
        <v>102</v>
      </c>
      <c r="I16">
        <v>8</v>
      </c>
      <c r="J16">
        <v>0</v>
      </c>
      <c r="K16">
        <v>1</v>
      </c>
      <c r="L16">
        <v>0</v>
      </c>
      <c r="M16" t="s">
        <v>972</v>
      </c>
      <c r="N16" t="s">
        <v>21</v>
      </c>
      <c r="O16" t="s">
        <v>25</v>
      </c>
      <c r="Q16">
        <v>0</v>
      </c>
      <c r="R16" t="b">
        <v>1</v>
      </c>
      <c r="S16" t="s">
        <v>119</v>
      </c>
      <c r="T16">
        <v>0</v>
      </c>
    </row>
    <row r="17" spans="1:20" x14ac:dyDescent="0.25">
      <c r="A17" t="s">
        <v>981</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982</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1029</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986</v>
      </c>
      <c r="Q20">
        <v>2</v>
      </c>
      <c r="R20" t="b">
        <v>1</v>
      </c>
      <c r="S20" t="s">
        <v>786</v>
      </c>
      <c r="T20">
        <v>0</v>
      </c>
    </row>
    <row r="21" spans="1:20" x14ac:dyDescent="0.25">
      <c r="A21" t="s">
        <v>41</v>
      </c>
      <c r="B21">
        <v>2</v>
      </c>
      <c r="C21" t="s">
        <v>19</v>
      </c>
      <c r="D21">
        <v>10</v>
      </c>
      <c r="E21">
        <v>20</v>
      </c>
      <c r="F21">
        <v>196</v>
      </c>
      <c r="G21">
        <f t="shared" ref="G21:G26" si="2">E21+5</f>
        <v>25</v>
      </c>
      <c r="H21" t="s">
        <v>102</v>
      </c>
      <c r="I21">
        <v>12</v>
      </c>
      <c r="J21">
        <v>0</v>
      </c>
      <c r="K21">
        <v>0</v>
      </c>
      <c r="L21">
        <v>0</v>
      </c>
      <c r="M21" t="s">
        <v>991</v>
      </c>
      <c r="N21" t="s">
        <v>1113</v>
      </c>
      <c r="O21" t="s">
        <v>25</v>
      </c>
      <c r="Q21">
        <v>3</v>
      </c>
      <c r="R21" t="b">
        <v>1</v>
      </c>
      <c r="S21" t="s">
        <v>119</v>
      </c>
      <c r="T21">
        <v>0</v>
      </c>
    </row>
    <row r="22" spans="1:20" x14ac:dyDescent="0.25">
      <c r="A22" t="s">
        <v>992</v>
      </c>
      <c r="B22">
        <v>2</v>
      </c>
      <c r="C22" t="s">
        <v>19</v>
      </c>
      <c r="D22">
        <f>$D$21</f>
        <v>10</v>
      </c>
      <c r="E22">
        <v>135</v>
      </c>
      <c r="F22">
        <f>$F$21</f>
        <v>196</v>
      </c>
      <c r="G22">
        <f t="shared" si="2"/>
        <v>140</v>
      </c>
      <c r="H22" t="s">
        <v>102</v>
      </c>
      <c r="I22">
        <v>12</v>
      </c>
      <c r="J22">
        <v>0</v>
      </c>
      <c r="K22">
        <v>0</v>
      </c>
      <c r="L22">
        <v>0</v>
      </c>
      <c r="M22" t="s">
        <v>991</v>
      </c>
      <c r="N22" t="s">
        <v>1113</v>
      </c>
      <c r="O22" t="s">
        <v>25</v>
      </c>
      <c r="P22" s="1" t="s">
        <v>993</v>
      </c>
      <c r="Q22">
        <v>2</v>
      </c>
      <c r="R22" t="b">
        <v>1</v>
      </c>
      <c r="T22">
        <v>0</v>
      </c>
    </row>
    <row r="23" spans="1:20" x14ac:dyDescent="0.25">
      <c r="A23" t="s">
        <v>945</v>
      </c>
      <c r="B23">
        <v>2</v>
      </c>
      <c r="C23" t="s">
        <v>19</v>
      </c>
      <c r="D23">
        <f t="shared" ref="D23:D26" si="3">$D$21</f>
        <v>10</v>
      </c>
      <c r="E23">
        <f>G22+6</f>
        <v>146</v>
      </c>
      <c r="F23">
        <f t="shared" ref="F23:F26" si="4">$F$21</f>
        <v>196</v>
      </c>
      <c r="G23">
        <f t="shared" si="2"/>
        <v>151</v>
      </c>
      <c r="H23" t="s">
        <v>102</v>
      </c>
      <c r="I23">
        <v>12</v>
      </c>
      <c r="J23">
        <v>0</v>
      </c>
      <c r="K23">
        <v>0</v>
      </c>
      <c r="L23">
        <v>0</v>
      </c>
      <c r="M23" t="s">
        <v>991</v>
      </c>
      <c r="N23" t="s">
        <v>1113</v>
      </c>
      <c r="O23" t="s">
        <v>25</v>
      </c>
      <c r="P23" s="1"/>
      <c r="Q23">
        <v>2</v>
      </c>
      <c r="R23" t="b">
        <v>1</v>
      </c>
      <c r="T23">
        <v>0</v>
      </c>
    </row>
    <row r="24" spans="1:20" x14ac:dyDescent="0.25">
      <c r="A24" t="s">
        <v>946</v>
      </c>
      <c r="B24">
        <v>2</v>
      </c>
      <c r="C24" t="s">
        <v>19</v>
      </c>
      <c r="D24">
        <f t="shared" si="3"/>
        <v>10</v>
      </c>
      <c r="E24">
        <f>G23+10</f>
        <v>161</v>
      </c>
      <c r="F24">
        <f t="shared" si="4"/>
        <v>196</v>
      </c>
      <c r="G24">
        <f t="shared" si="2"/>
        <v>166</v>
      </c>
      <c r="H24" t="s">
        <v>102</v>
      </c>
      <c r="I24">
        <v>12</v>
      </c>
      <c r="J24">
        <v>0</v>
      </c>
      <c r="K24">
        <v>0</v>
      </c>
      <c r="L24">
        <v>0</v>
      </c>
      <c r="N24" t="s">
        <v>1113</v>
      </c>
      <c r="O24" t="s">
        <v>25</v>
      </c>
      <c r="P24" s="1"/>
      <c r="Q24">
        <v>2</v>
      </c>
      <c r="R24" t="b">
        <v>1</v>
      </c>
      <c r="T24">
        <v>0</v>
      </c>
    </row>
    <row r="25" spans="1:20" x14ac:dyDescent="0.25">
      <c r="A25" t="s">
        <v>420</v>
      </c>
      <c r="B25">
        <v>2</v>
      </c>
      <c r="C25" t="s">
        <v>19</v>
      </c>
      <c r="D25">
        <f t="shared" si="3"/>
        <v>10</v>
      </c>
      <c r="E25">
        <f>G24+10</f>
        <v>176</v>
      </c>
      <c r="F25">
        <f t="shared" si="4"/>
        <v>196</v>
      </c>
      <c r="G25">
        <f t="shared" si="2"/>
        <v>181</v>
      </c>
      <c r="H25" t="s">
        <v>102</v>
      </c>
      <c r="I25">
        <v>12</v>
      </c>
      <c r="J25">
        <v>0</v>
      </c>
      <c r="K25">
        <v>0</v>
      </c>
      <c r="L25">
        <v>0</v>
      </c>
      <c r="M25" t="s">
        <v>991</v>
      </c>
      <c r="N25" t="s">
        <v>1113</v>
      </c>
      <c r="O25" t="s">
        <v>25</v>
      </c>
      <c r="P25" s="1"/>
      <c r="Q25">
        <v>2</v>
      </c>
      <c r="R25" t="b">
        <v>1</v>
      </c>
      <c r="T25">
        <v>0</v>
      </c>
    </row>
    <row r="26" spans="1:20" x14ac:dyDescent="0.25">
      <c r="A26" t="s">
        <v>667</v>
      </c>
      <c r="B26">
        <v>2</v>
      </c>
      <c r="C26" t="s">
        <v>19</v>
      </c>
      <c r="D26">
        <f t="shared" si="3"/>
        <v>10</v>
      </c>
      <c r="E26">
        <f>G25+20</f>
        <v>201</v>
      </c>
      <c r="F26">
        <f t="shared" si="4"/>
        <v>196</v>
      </c>
      <c r="G26">
        <f t="shared" si="2"/>
        <v>206</v>
      </c>
      <c r="H26" t="s">
        <v>102</v>
      </c>
      <c r="I26">
        <v>12</v>
      </c>
      <c r="J26">
        <v>0</v>
      </c>
      <c r="K26">
        <v>0</v>
      </c>
      <c r="L26">
        <v>0</v>
      </c>
      <c r="M26" t="s">
        <v>991</v>
      </c>
      <c r="N26" t="s">
        <v>1113</v>
      </c>
      <c r="O26" t="s">
        <v>25</v>
      </c>
      <c r="P26" s="1"/>
      <c r="Q26">
        <v>2</v>
      </c>
      <c r="R26" t="b">
        <v>1</v>
      </c>
      <c r="T26">
        <v>0</v>
      </c>
    </row>
    <row r="27" spans="1:20" x14ac:dyDescent="0.25">
      <c r="A27" t="s">
        <v>418</v>
      </c>
      <c r="B27">
        <v>2</v>
      </c>
      <c r="C27" t="s">
        <v>26</v>
      </c>
      <c r="D27">
        <v>210</v>
      </c>
      <c r="E27">
        <v>0</v>
      </c>
      <c r="F27">
        <v>0</v>
      </c>
      <c r="G27">
        <v>298</v>
      </c>
      <c r="I27">
        <v>0</v>
      </c>
      <c r="J27">
        <v>0</v>
      </c>
      <c r="K27">
        <v>0</v>
      </c>
      <c r="L27">
        <v>0</v>
      </c>
      <c r="M27" t="s">
        <v>1036</v>
      </c>
      <c r="N27" t="s">
        <v>1113</v>
      </c>
      <c r="O27" t="s">
        <v>25</v>
      </c>
      <c r="Q27">
        <v>0</v>
      </c>
      <c r="R27" t="b">
        <v>0</v>
      </c>
      <c r="S27" t="s">
        <v>119</v>
      </c>
      <c r="T27">
        <v>0</v>
      </c>
    </row>
    <row r="28" spans="1:20" x14ac:dyDescent="0.25">
      <c r="A28" t="s">
        <v>191</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190</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729</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785</v>
      </c>
      <c r="B31">
        <v>3</v>
      </c>
      <c r="C31" t="s">
        <v>19</v>
      </c>
      <c r="D31">
        <v>0</v>
      </c>
      <c r="E31">
        <f>E32-5</f>
        <v>215</v>
      </c>
      <c r="F31">
        <v>196</v>
      </c>
      <c r="G31">
        <f>E31+5</f>
        <v>220</v>
      </c>
      <c r="H31" t="s">
        <v>102</v>
      </c>
      <c r="I31">
        <v>8</v>
      </c>
      <c r="J31">
        <v>0</v>
      </c>
      <c r="K31">
        <v>1</v>
      </c>
      <c r="L31">
        <v>0</v>
      </c>
      <c r="M31" t="s">
        <v>972</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787</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1109</v>
      </c>
      <c r="B37">
        <v>3</v>
      </c>
      <c r="C37" t="s">
        <v>19</v>
      </c>
      <c r="D37">
        <v>14</v>
      </c>
      <c r="E37">
        <v>85</v>
      </c>
      <c r="F37">
        <v>196</v>
      </c>
      <c r="G37">
        <f>E37+5</f>
        <v>90</v>
      </c>
      <c r="H37" t="s">
        <v>102</v>
      </c>
      <c r="I37">
        <v>14</v>
      </c>
      <c r="J37">
        <v>1</v>
      </c>
      <c r="K37">
        <v>0</v>
      </c>
      <c r="L37">
        <v>0</v>
      </c>
      <c r="N37" t="s">
        <v>21</v>
      </c>
      <c r="O37" t="s">
        <v>25</v>
      </c>
      <c r="Q37">
        <v>3</v>
      </c>
      <c r="R37" t="b">
        <v>1</v>
      </c>
      <c r="S37" t="s">
        <v>119</v>
      </c>
      <c r="T37">
        <v>0</v>
      </c>
    </row>
    <row r="38" spans="1:20" x14ac:dyDescent="0.25">
      <c r="A38" t="s">
        <v>1110</v>
      </c>
      <c r="B38">
        <v>3</v>
      </c>
      <c r="C38" t="s">
        <v>19</v>
      </c>
      <c r="D38">
        <v>14</v>
      </c>
      <c r="E38">
        <f>G37+4</f>
        <v>94</v>
      </c>
      <c r="F38">
        <v>196</v>
      </c>
      <c r="G38">
        <f>E38+6</f>
        <v>100</v>
      </c>
      <c r="H38" t="s">
        <v>102</v>
      </c>
      <c r="I38">
        <v>12</v>
      </c>
      <c r="J38">
        <v>0</v>
      </c>
      <c r="K38">
        <v>0</v>
      </c>
      <c r="L38">
        <v>0</v>
      </c>
      <c r="N38" t="s">
        <v>21</v>
      </c>
      <c r="O38" t="s">
        <v>25</v>
      </c>
      <c r="Q38">
        <v>3</v>
      </c>
      <c r="R38" t="b">
        <v>1</v>
      </c>
      <c r="S38" t="s">
        <v>119</v>
      </c>
      <c r="T38">
        <v>0</v>
      </c>
    </row>
    <row r="39" spans="1:20" x14ac:dyDescent="0.25">
      <c r="A39" t="s">
        <v>1114</v>
      </c>
      <c r="B39">
        <v>3</v>
      </c>
      <c r="C39" t="s">
        <v>19</v>
      </c>
      <c r="D39">
        <v>14</v>
      </c>
      <c r="E39">
        <f>G38+20</f>
        <v>120</v>
      </c>
      <c r="F39">
        <v>196</v>
      </c>
      <c r="G39">
        <f>E39+5</f>
        <v>125</v>
      </c>
      <c r="H39" t="s">
        <v>102</v>
      </c>
      <c r="I39">
        <v>12</v>
      </c>
      <c r="J39">
        <v>1</v>
      </c>
      <c r="K39">
        <v>0</v>
      </c>
      <c r="L39">
        <v>0</v>
      </c>
      <c r="N39" t="s">
        <v>21</v>
      </c>
      <c r="O39" t="s">
        <v>25</v>
      </c>
      <c r="Q39">
        <v>3</v>
      </c>
      <c r="R39" t="b">
        <v>1</v>
      </c>
      <c r="S39" t="s">
        <v>119</v>
      </c>
      <c r="T39">
        <v>0</v>
      </c>
    </row>
    <row r="40" spans="1:20" x14ac:dyDescent="0.25">
      <c r="A40" t="s">
        <v>1116</v>
      </c>
      <c r="B40">
        <v>3</v>
      </c>
      <c r="C40" t="s">
        <v>19</v>
      </c>
      <c r="D40">
        <v>14</v>
      </c>
      <c r="E40">
        <f>G39+4</f>
        <v>129</v>
      </c>
      <c r="F40">
        <v>196</v>
      </c>
      <c r="G40">
        <f>E40+6</f>
        <v>135</v>
      </c>
      <c r="H40" t="s">
        <v>102</v>
      </c>
      <c r="I40">
        <v>12</v>
      </c>
      <c r="J40">
        <v>0</v>
      </c>
      <c r="K40">
        <v>0</v>
      </c>
      <c r="L40">
        <v>0</v>
      </c>
      <c r="N40" t="s">
        <v>21</v>
      </c>
      <c r="O40" t="s">
        <v>25</v>
      </c>
      <c r="Q40">
        <v>3</v>
      </c>
      <c r="R40" t="b">
        <v>1</v>
      </c>
      <c r="S40" t="s">
        <v>119</v>
      </c>
      <c r="T40">
        <v>0</v>
      </c>
    </row>
    <row r="41" spans="1:20" x14ac:dyDescent="0.25">
      <c r="A41" t="s">
        <v>1058</v>
      </c>
      <c r="B41">
        <v>3</v>
      </c>
      <c r="C41" t="s">
        <v>19</v>
      </c>
      <c r="D41">
        <v>14</v>
      </c>
      <c r="E41">
        <f>G40+16</f>
        <v>151</v>
      </c>
      <c r="F41">
        <v>196</v>
      </c>
      <c r="G41">
        <f>E41+5</f>
        <v>156</v>
      </c>
      <c r="H41" t="s">
        <v>102</v>
      </c>
      <c r="I41">
        <v>12</v>
      </c>
      <c r="J41">
        <v>1</v>
      </c>
      <c r="K41">
        <v>0</v>
      </c>
      <c r="L41">
        <v>0</v>
      </c>
      <c r="N41" t="s">
        <v>21</v>
      </c>
      <c r="O41" t="s">
        <v>25</v>
      </c>
      <c r="Q41">
        <v>3</v>
      </c>
      <c r="R41" t="b">
        <v>1</v>
      </c>
      <c r="S41" t="s">
        <v>119</v>
      </c>
      <c r="T41">
        <v>0</v>
      </c>
    </row>
    <row r="42" spans="1:20" x14ac:dyDescent="0.25">
      <c r="A42" t="s">
        <v>1106</v>
      </c>
      <c r="B42">
        <v>3</v>
      </c>
      <c r="C42" t="s">
        <v>19</v>
      </c>
      <c r="D42">
        <v>14</v>
      </c>
      <c r="E42">
        <f>G41+4</f>
        <v>160</v>
      </c>
      <c r="F42">
        <v>196</v>
      </c>
      <c r="G42">
        <f>E42+6</f>
        <v>166</v>
      </c>
      <c r="H42" t="s">
        <v>102</v>
      </c>
      <c r="I42">
        <v>12</v>
      </c>
      <c r="J42">
        <v>0</v>
      </c>
      <c r="K42">
        <v>0</v>
      </c>
      <c r="L42">
        <v>0</v>
      </c>
      <c r="N42" t="s">
        <v>21</v>
      </c>
      <c r="O42" t="s">
        <v>25</v>
      </c>
      <c r="Q42">
        <v>3</v>
      </c>
      <c r="R42" t="b">
        <v>1</v>
      </c>
      <c r="S42" t="s">
        <v>119</v>
      </c>
      <c r="T42">
        <v>0</v>
      </c>
    </row>
    <row r="43" spans="1:20" x14ac:dyDescent="0.25">
      <c r="A43" t="s">
        <v>1059</v>
      </c>
      <c r="B43">
        <v>3</v>
      </c>
      <c r="C43" t="s">
        <v>19</v>
      </c>
      <c r="D43">
        <v>14</v>
      </c>
      <c r="E43">
        <f>G42+16</f>
        <v>182</v>
      </c>
      <c r="F43">
        <v>196</v>
      </c>
      <c r="G43">
        <f>E43+5</f>
        <v>187</v>
      </c>
      <c r="H43" t="s">
        <v>102</v>
      </c>
      <c r="I43">
        <v>12</v>
      </c>
      <c r="J43">
        <v>1</v>
      </c>
      <c r="K43">
        <v>0</v>
      </c>
      <c r="L43">
        <v>0</v>
      </c>
      <c r="N43" t="s">
        <v>21</v>
      </c>
      <c r="O43" t="s">
        <v>25</v>
      </c>
      <c r="Q43">
        <v>3</v>
      </c>
      <c r="R43" t="b">
        <v>1</v>
      </c>
      <c r="S43" t="s">
        <v>119</v>
      </c>
      <c r="T43">
        <v>0</v>
      </c>
    </row>
    <row r="44" spans="1:20" x14ac:dyDescent="0.25">
      <c r="A44" t="s">
        <v>1107</v>
      </c>
      <c r="B44">
        <v>3</v>
      </c>
      <c r="C44" t="s">
        <v>19</v>
      </c>
      <c r="D44">
        <v>14</v>
      </c>
      <c r="E44">
        <f>G43+4</f>
        <v>191</v>
      </c>
      <c r="F44">
        <v>196</v>
      </c>
      <c r="G44">
        <f>E44+6</f>
        <v>197</v>
      </c>
      <c r="H44" t="s">
        <v>102</v>
      </c>
      <c r="I44">
        <v>12</v>
      </c>
      <c r="J44">
        <v>0</v>
      </c>
      <c r="K44">
        <v>0</v>
      </c>
      <c r="L44">
        <v>0</v>
      </c>
      <c r="N44" t="s">
        <v>21</v>
      </c>
      <c r="O44" t="s">
        <v>25</v>
      </c>
      <c r="Q44">
        <v>3</v>
      </c>
      <c r="R44" t="b">
        <v>1</v>
      </c>
      <c r="S44" t="s">
        <v>119</v>
      </c>
      <c r="T44">
        <v>0</v>
      </c>
    </row>
    <row r="45" spans="1:20" x14ac:dyDescent="0.25">
      <c r="A45" t="s">
        <v>949</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877</v>
      </c>
      <c r="B46">
        <v>4</v>
      </c>
      <c r="C46" t="s">
        <v>19</v>
      </c>
      <c r="D46">
        <f>$D$64</f>
        <v>14</v>
      </c>
      <c r="E46">
        <f>G45+8</f>
        <v>33</v>
      </c>
      <c r="F46">
        <f>$F$64</f>
        <v>196</v>
      </c>
      <c r="G46">
        <f>E46+5</f>
        <v>38</v>
      </c>
      <c r="H46" t="s">
        <v>102</v>
      </c>
      <c r="I46">
        <v>12</v>
      </c>
      <c r="J46">
        <v>0</v>
      </c>
      <c r="K46">
        <v>0</v>
      </c>
      <c r="L46">
        <v>0</v>
      </c>
      <c r="N46" t="s">
        <v>21</v>
      </c>
      <c r="O46" t="s">
        <v>25</v>
      </c>
      <c r="Q46">
        <v>3</v>
      </c>
      <c r="R46" t="b">
        <v>1</v>
      </c>
      <c r="S46" t="s">
        <v>119</v>
      </c>
      <c r="T46">
        <v>0</v>
      </c>
    </row>
    <row r="47" spans="1:20" x14ac:dyDescent="0.25">
      <c r="A47" t="s">
        <v>1055</v>
      </c>
      <c r="B47">
        <v>4</v>
      </c>
      <c r="C47" t="s">
        <v>26</v>
      </c>
      <c r="D47">
        <v>30</v>
      </c>
      <c r="E47">
        <v>85</v>
      </c>
      <c r="F47">
        <v>170</v>
      </c>
      <c r="G47">
        <f>G50+12</f>
        <v>152</v>
      </c>
      <c r="I47">
        <v>0</v>
      </c>
      <c r="J47">
        <v>1</v>
      </c>
      <c r="K47">
        <v>0</v>
      </c>
      <c r="L47">
        <v>0</v>
      </c>
      <c r="M47" t="s">
        <v>719</v>
      </c>
      <c r="N47" t="s">
        <v>719</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719</v>
      </c>
      <c r="O48" t="s">
        <v>27</v>
      </c>
      <c r="Q48">
        <v>3</v>
      </c>
      <c r="R48" t="b">
        <v>0</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719</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719</v>
      </c>
      <c r="O50" t="s">
        <v>27</v>
      </c>
      <c r="P50" t="s">
        <v>1052</v>
      </c>
      <c r="Q50">
        <v>3</v>
      </c>
      <c r="R50" t="b">
        <v>0</v>
      </c>
      <c r="S50" t="s">
        <v>119</v>
      </c>
      <c r="T50">
        <v>0</v>
      </c>
    </row>
    <row r="51" spans="1:20" x14ac:dyDescent="0.25">
      <c r="A51" t="s">
        <v>1054</v>
      </c>
      <c r="B51">
        <v>4</v>
      </c>
      <c r="C51" t="s">
        <v>26</v>
      </c>
      <c r="D51">
        <v>30</v>
      </c>
      <c r="E51">
        <f>G47+30</f>
        <v>182</v>
      </c>
      <c r="F51">
        <v>170</v>
      </c>
      <c r="G51">
        <f>G54+12</f>
        <v>249</v>
      </c>
      <c r="I51">
        <v>0</v>
      </c>
      <c r="J51">
        <v>1</v>
      </c>
      <c r="K51">
        <v>0</v>
      </c>
      <c r="L51">
        <v>0</v>
      </c>
      <c r="M51" t="s">
        <v>1056</v>
      </c>
      <c r="N51" t="s">
        <v>1056</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1056</v>
      </c>
      <c r="O52" t="s">
        <v>27</v>
      </c>
      <c r="Q52">
        <v>3</v>
      </c>
      <c r="R52" t="b">
        <v>0</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1056</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1056</v>
      </c>
      <c r="O54" t="s">
        <v>27</v>
      </c>
      <c r="P54" t="s">
        <v>1053</v>
      </c>
      <c r="Q54">
        <v>3</v>
      </c>
      <c r="R54" t="b">
        <v>0</v>
      </c>
      <c r="S54" t="s">
        <v>119</v>
      </c>
      <c r="T54">
        <v>0</v>
      </c>
    </row>
    <row r="55" spans="1:20" x14ac:dyDescent="0.25">
      <c r="A55" t="s">
        <v>1061</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881</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880</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1094</v>
      </c>
      <c r="B58">
        <v>5</v>
      </c>
      <c r="C58" t="s">
        <v>24</v>
      </c>
      <c r="D58">
        <v>14</v>
      </c>
      <c r="E58">
        <f>E55+85</f>
        <v>130</v>
      </c>
      <c r="F58">
        <v>196</v>
      </c>
      <c r="G58">
        <f>INT(E58+(F58-D58)/832*435)</f>
        <v>225</v>
      </c>
      <c r="I58">
        <v>0</v>
      </c>
      <c r="J58">
        <v>0</v>
      </c>
      <c r="K58">
        <v>0</v>
      </c>
      <c r="L58">
        <v>0</v>
      </c>
      <c r="N58" t="s">
        <v>21</v>
      </c>
      <c r="O58" t="s">
        <v>25</v>
      </c>
      <c r="P58" s="1" t="s">
        <v>1095</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972</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972</v>
      </c>
      <c r="O60" t="s">
        <v>22</v>
      </c>
      <c r="Q60">
        <v>3</v>
      </c>
      <c r="R60" t="b">
        <v>1</v>
      </c>
      <c r="T60">
        <v>0</v>
      </c>
    </row>
    <row r="61" spans="1:20" x14ac:dyDescent="0.25">
      <c r="A61" t="s">
        <v>661</v>
      </c>
      <c r="B61">
        <v>5</v>
      </c>
      <c r="C61" t="s">
        <v>19</v>
      </c>
      <c r="D61">
        <f>D59-12</f>
        <v>66</v>
      </c>
      <c r="E61">
        <f>G58+3</f>
        <v>228</v>
      </c>
      <c r="F61">
        <f>F60+12</f>
        <v>141</v>
      </c>
      <c r="G61">
        <f>E61+3</f>
        <v>231</v>
      </c>
      <c r="H61" t="s">
        <v>102</v>
      </c>
      <c r="I61">
        <v>8</v>
      </c>
      <c r="J61">
        <v>0</v>
      </c>
      <c r="K61">
        <v>1</v>
      </c>
      <c r="L61">
        <v>0</v>
      </c>
      <c r="M61" t="s">
        <v>972</v>
      </c>
      <c r="O61" t="s">
        <v>27</v>
      </c>
      <c r="Q61">
        <v>3</v>
      </c>
      <c r="R61" t="b">
        <v>1</v>
      </c>
      <c r="T61">
        <v>0</v>
      </c>
    </row>
    <row r="62" spans="1:20" x14ac:dyDescent="0.25">
      <c r="A62" t="s">
        <v>1120</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841</v>
      </c>
      <c r="B63">
        <v>6</v>
      </c>
      <c r="C63" t="s">
        <v>19</v>
      </c>
      <c r="D63">
        <v>14</v>
      </c>
      <c r="E63">
        <v>20</v>
      </c>
      <c r="F63">
        <v>196</v>
      </c>
      <c r="G63">
        <f>E63+5</f>
        <v>25</v>
      </c>
      <c r="H63" t="s">
        <v>102</v>
      </c>
      <c r="I63">
        <v>14</v>
      </c>
      <c r="J63">
        <v>1</v>
      </c>
      <c r="K63">
        <v>0</v>
      </c>
      <c r="L63">
        <v>0</v>
      </c>
      <c r="N63" t="s">
        <v>21</v>
      </c>
      <c r="O63" t="s">
        <v>25</v>
      </c>
      <c r="Q63">
        <v>3</v>
      </c>
      <c r="R63" t="b">
        <v>0</v>
      </c>
      <c r="S63" t="s">
        <v>119</v>
      </c>
      <c r="T63">
        <v>0</v>
      </c>
    </row>
    <row r="64" spans="1:20" x14ac:dyDescent="0.25">
      <c r="A64" t="s">
        <v>1005</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833</v>
      </c>
      <c r="B65">
        <v>6</v>
      </c>
      <c r="C65" t="s">
        <v>26</v>
      </c>
      <c r="D65">
        <v>0</v>
      </c>
      <c r="E65">
        <v>85</v>
      </c>
      <c r="F65">
        <v>210</v>
      </c>
      <c r="G65">
        <f>G94+16</f>
        <v>198</v>
      </c>
      <c r="I65">
        <v>0</v>
      </c>
      <c r="J65">
        <v>1</v>
      </c>
      <c r="K65">
        <v>0</v>
      </c>
      <c r="L65">
        <v>0</v>
      </c>
      <c r="M65" t="s">
        <v>1006</v>
      </c>
      <c r="N65" t="str">
        <f>$M$65</f>
        <v>d0d8dd</v>
      </c>
      <c r="O65" t="s">
        <v>25</v>
      </c>
      <c r="Q65">
        <v>1</v>
      </c>
      <c r="R65" t="b">
        <v>0</v>
      </c>
      <c r="S65" t="s">
        <v>119</v>
      </c>
      <c r="T65">
        <v>0</v>
      </c>
    </row>
    <row r="66" spans="1:20" x14ac:dyDescent="0.25">
      <c r="A66" t="s">
        <v>834</v>
      </c>
      <c r="B66">
        <v>6</v>
      </c>
      <c r="C66" t="s">
        <v>19</v>
      </c>
      <c r="D66">
        <v>14</v>
      </c>
      <c r="E66">
        <f>E65+5</f>
        <v>90</v>
      </c>
      <c r="F66">
        <v>196</v>
      </c>
      <c r="G66">
        <f>E66+3</f>
        <v>93</v>
      </c>
      <c r="H66" t="s">
        <v>102</v>
      </c>
      <c r="I66">
        <v>12</v>
      </c>
      <c r="J66">
        <v>1</v>
      </c>
      <c r="K66">
        <v>0</v>
      </c>
      <c r="L66">
        <v>0</v>
      </c>
      <c r="N66" t="str">
        <f t="shared" ref="N66:N73" si="6">$M$65</f>
        <v>d0d8dd</v>
      </c>
      <c r="O66" t="s">
        <v>25</v>
      </c>
      <c r="Q66">
        <v>3</v>
      </c>
      <c r="R66" t="b">
        <v>0</v>
      </c>
      <c r="S66" t="s">
        <v>119</v>
      </c>
      <c r="T66">
        <v>0</v>
      </c>
    </row>
    <row r="67" spans="1:20" x14ac:dyDescent="0.25">
      <c r="A67" t="s">
        <v>838</v>
      </c>
      <c r="B67">
        <v>6</v>
      </c>
      <c r="C67" t="s">
        <v>19</v>
      </c>
      <c r="D67">
        <f t="shared" ref="D67" si="7">D70-1</f>
        <v>113</v>
      </c>
      <c r="E67">
        <f>E65+2</f>
        <v>87</v>
      </c>
      <c r="F67">
        <f>D71-1</f>
        <v>140</v>
      </c>
      <c r="G67">
        <f>E67+5</f>
        <v>92</v>
      </c>
      <c r="H67" t="s">
        <v>102</v>
      </c>
      <c r="I67">
        <v>10</v>
      </c>
      <c r="J67">
        <v>1</v>
      </c>
      <c r="K67">
        <v>0</v>
      </c>
      <c r="L67">
        <v>0</v>
      </c>
      <c r="N67" t="str">
        <f t="shared" si="6"/>
        <v>d0d8dd</v>
      </c>
      <c r="O67" t="s">
        <v>27</v>
      </c>
      <c r="Q67">
        <v>3</v>
      </c>
      <c r="R67" t="b">
        <v>1</v>
      </c>
      <c r="S67" t="s">
        <v>119</v>
      </c>
      <c r="T67">
        <v>0</v>
      </c>
    </row>
    <row r="68" spans="1:20" x14ac:dyDescent="0.25">
      <c r="A68" t="s">
        <v>839</v>
      </c>
      <c r="B68">
        <v>6</v>
      </c>
      <c r="C68" t="s">
        <v>19</v>
      </c>
      <c r="D68">
        <f>D71-1</f>
        <v>140</v>
      </c>
      <c r="E68">
        <f t="shared" ref="E68:E72" si="8">E67</f>
        <v>87</v>
      </c>
      <c r="F68">
        <f>D72+1</f>
        <v>169</v>
      </c>
      <c r="G68">
        <f>G67</f>
        <v>92</v>
      </c>
      <c r="H68" t="s">
        <v>102</v>
      </c>
      <c r="I68">
        <v>10</v>
      </c>
      <c r="J68">
        <v>1</v>
      </c>
      <c r="K68">
        <v>0</v>
      </c>
      <c r="L68">
        <v>0</v>
      </c>
      <c r="N68" t="str">
        <f t="shared" si="6"/>
        <v>d0d8dd</v>
      </c>
      <c r="O68" t="s">
        <v>27</v>
      </c>
      <c r="Q68">
        <v>3</v>
      </c>
      <c r="R68" t="b">
        <v>1</v>
      </c>
      <c r="S68" t="s">
        <v>119</v>
      </c>
      <c r="T68">
        <v>0</v>
      </c>
    </row>
    <row r="69" spans="1:20" x14ac:dyDescent="0.25">
      <c r="A69" t="s">
        <v>840</v>
      </c>
      <c r="B69">
        <v>6</v>
      </c>
      <c r="C69" t="s">
        <v>19</v>
      </c>
      <c r="D69">
        <f>D72</f>
        <v>168</v>
      </c>
      <c r="E69">
        <f t="shared" si="8"/>
        <v>87</v>
      </c>
      <c r="F69">
        <f>D69+26</f>
        <v>194</v>
      </c>
      <c r="G69">
        <f t="shared" ref="G69" si="9">G68</f>
        <v>92</v>
      </c>
      <c r="H69" t="s">
        <v>102</v>
      </c>
      <c r="I69">
        <v>10</v>
      </c>
      <c r="J69">
        <v>1</v>
      </c>
      <c r="K69">
        <v>0</v>
      </c>
      <c r="L69">
        <v>0</v>
      </c>
      <c r="N69" t="str">
        <f t="shared" si="6"/>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6"/>
        <v>d0d8dd</v>
      </c>
      <c r="O70" t="s">
        <v>25</v>
      </c>
      <c r="Q70">
        <v>4</v>
      </c>
      <c r="R70" t="b">
        <v>0</v>
      </c>
      <c r="S70" t="s">
        <v>119</v>
      </c>
      <c r="T70">
        <v>0</v>
      </c>
    </row>
    <row r="71" spans="1:20" x14ac:dyDescent="0.25">
      <c r="A71" t="s">
        <v>45</v>
      </c>
      <c r="B71">
        <v>6</v>
      </c>
      <c r="C71" t="s">
        <v>25</v>
      </c>
      <c r="D71">
        <f>D70+27</f>
        <v>141</v>
      </c>
      <c r="E71">
        <f t="shared" si="8"/>
        <v>85</v>
      </c>
      <c r="F71">
        <f t="shared" ref="F71:F72" si="10">D71</f>
        <v>141</v>
      </c>
      <c r="G71">
        <f>G70</f>
        <v>198</v>
      </c>
      <c r="I71">
        <v>0.5</v>
      </c>
      <c r="J71">
        <v>0</v>
      </c>
      <c r="K71">
        <v>0</v>
      </c>
      <c r="L71">
        <v>0</v>
      </c>
      <c r="M71" t="s">
        <v>21</v>
      </c>
      <c r="N71" t="str">
        <f t="shared" si="6"/>
        <v>d0d8dd</v>
      </c>
      <c r="O71" t="s">
        <v>25</v>
      </c>
      <c r="Q71">
        <v>4</v>
      </c>
      <c r="R71" t="b">
        <v>0</v>
      </c>
      <c r="S71" t="s">
        <v>119</v>
      </c>
      <c r="T71">
        <v>0</v>
      </c>
    </row>
    <row r="72" spans="1:20" x14ac:dyDescent="0.25">
      <c r="A72" t="s">
        <v>46</v>
      </c>
      <c r="B72">
        <v>6</v>
      </c>
      <c r="C72" t="s">
        <v>25</v>
      </c>
      <c r="D72">
        <f>D71+27</f>
        <v>168</v>
      </c>
      <c r="E72">
        <f t="shared" si="8"/>
        <v>85</v>
      </c>
      <c r="F72">
        <f t="shared" si="10"/>
        <v>168</v>
      </c>
      <c r="G72">
        <f>G71</f>
        <v>198</v>
      </c>
      <c r="I72">
        <v>0.5</v>
      </c>
      <c r="J72">
        <v>0</v>
      </c>
      <c r="K72">
        <v>0</v>
      </c>
      <c r="L72">
        <v>0</v>
      </c>
      <c r="M72" t="s">
        <v>21</v>
      </c>
      <c r="N72" t="str">
        <f t="shared" si="6"/>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6"/>
        <v>d0d8dd</v>
      </c>
      <c r="O73" t="s">
        <v>25</v>
      </c>
      <c r="Q73">
        <v>4</v>
      </c>
      <c r="R73" t="b">
        <v>0</v>
      </c>
      <c r="S73" t="s">
        <v>119</v>
      </c>
      <c r="T73">
        <v>0</v>
      </c>
    </row>
    <row r="74" spans="1:20" x14ac:dyDescent="0.25">
      <c r="A74" t="s">
        <v>1008</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793</v>
      </c>
      <c r="B75">
        <v>6</v>
      </c>
      <c r="C75" t="s">
        <v>19</v>
      </c>
      <c r="D75">
        <v>14</v>
      </c>
      <c r="E75">
        <f>E73+2</f>
        <v>114</v>
      </c>
      <c r="F75">
        <f>D70-2</f>
        <v>112</v>
      </c>
      <c r="G75">
        <f>E75+5</f>
        <v>119</v>
      </c>
      <c r="H75" t="s">
        <v>102</v>
      </c>
      <c r="I75">
        <v>12</v>
      </c>
      <c r="J75">
        <v>0</v>
      </c>
      <c r="K75">
        <v>0</v>
      </c>
      <c r="L75">
        <v>0</v>
      </c>
      <c r="N75" t="str">
        <f t="shared" ref="N75:N94" si="11">$M$65</f>
        <v>d0d8dd</v>
      </c>
      <c r="O75" t="s">
        <v>25</v>
      </c>
      <c r="Q75">
        <v>3</v>
      </c>
      <c r="R75" t="b">
        <v>1</v>
      </c>
      <c r="S75" t="s">
        <v>119</v>
      </c>
      <c r="T75">
        <v>0</v>
      </c>
    </row>
    <row r="76" spans="1:20" x14ac:dyDescent="0.25">
      <c r="A76" t="s">
        <v>794</v>
      </c>
      <c r="B76">
        <v>6</v>
      </c>
      <c r="C76" t="s">
        <v>19</v>
      </c>
      <c r="D76">
        <f>D67</f>
        <v>113</v>
      </c>
      <c r="E76">
        <f>E75+1</f>
        <v>115</v>
      </c>
      <c r="F76">
        <f>F67</f>
        <v>140</v>
      </c>
      <c r="G76">
        <f t="shared" ref="G76:G94" si="12">E76+3</f>
        <v>118</v>
      </c>
      <c r="H76" t="s">
        <v>20</v>
      </c>
      <c r="I76">
        <v>16</v>
      </c>
      <c r="J76">
        <v>1</v>
      </c>
      <c r="K76">
        <v>0</v>
      </c>
      <c r="L76">
        <v>0</v>
      </c>
      <c r="N76" t="str">
        <f t="shared" si="11"/>
        <v>d0d8dd</v>
      </c>
      <c r="O76" t="s">
        <v>27</v>
      </c>
      <c r="Q76">
        <v>2</v>
      </c>
      <c r="R76" t="b">
        <v>0</v>
      </c>
      <c r="S76" t="s">
        <v>119</v>
      </c>
      <c r="T76">
        <v>0</v>
      </c>
    </row>
    <row r="77" spans="1:20" x14ac:dyDescent="0.25">
      <c r="A77" t="s">
        <v>795</v>
      </c>
      <c r="B77">
        <v>6</v>
      </c>
      <c r="C77" t="s">
        <v>19</v>
      </c>
      <c r="D77">
        <f>D68</f>
        <v>140</v>
      </c>
      <c r="E77">
        <f>E76</f>
        <v>115</v>
      </c>
      <c r="F77">
        <f>F68</f>
        <v>169</v>
      </c>
      <c r="G77">
        <f t="shared" si="12"/>
        <v>118</v>
      </c>
      <c r="H77" t="s">
        <v>20</v>
      </c>
      <c r="I77">
        <v>16</v>
      </c>
      <c r="J77">
        <v>1</v>
      </c>
      <c r="K77">
        <v>0</v>
      </c>
      <c r="L77">
        <v>0</v>
      </c>
      <c r="N77" t="str">
        <f t="shared" si="11"/>
        <v>d0d8dd</v>
      </c>
      <c r="O77" t="s">
        <v>27</v>
      </c>
      <c r="Q77">
        <v>2</v>
      </c>
      <c r="R77" t="b">
        <v>0</v>
      </c>
      <c r="S77" t="s">
        <v>119</v>
      </c>
      <c r="T77">
        <v>0</v>
      </c>
    </row>
    <row r="78" spans="1:20" x14ac:dyDescent="0.25">
      <c r="A78" t="s">
        <v>796</v>
      </c>
      <c r="B78">
        <v>6</v>
      </c>
      <c r="C78" t="s">
        <v>19</v>
      </c>
      <c r="D78">
        <f>D69</f>
        <v>168</v>
      </c>
      <c r="E78">
        <f>E77</f>
        <v>115</v>
      </c>
      <c r="F78">
        <f>F69</f>
        <v>194</v>
      </c>
      <c r="G78">
        <f t="shared" si="12"/>
        <v>118</v>
      </c>
      <c r="H78" t="s">
        <v>20</v>
      </c>
      <c r="I78">
        <v>16</v>
      </c>
      <c r="J78">
        <v>1</v>
      </c>
      <c r="K78">
        <v>0</v>
      </c>
      <c r="L78">
        <v>0</v>
      </c>
      <c r="N78" t="str">
        <f t="shared" si="11"/>
        <v>d0d8dd</v>
      </c>
      <c r="O78" t="s">
        <v>27</v>
      </c>
      <c r="Q78">
        <v>2</v>
      </c>
      <c r="R78" t="b">
        <v>0</v>
      </c>
      <c r="S78" t="s">
        <v>119</v>
      </c>
      <c r="T78">
        <v>0</v>
      </c>
    </row>
    <row r="79" spans="1:20" x14ac:dyDescent="0.25">
      <c r="A79" t="s">
        <v>797</v>
      </c>
      <c r="B79">
        <v>6</v>
      </c>
      <c r="C79" t="s">
        <v>19</v>
      </c>
      <c r="D79">
        <f t="shared" ref="D79:D94" si="13">D75</f>
        <v>14</v>
      </c>
      <c r="E79">
        <f>E75+16</f>
        <v>130</v>
      </c>
      <c r="F79">
        <f t="shared" ref="F79:F94" si="14">F75</f>
        <v>112</v>
      </c>
      <c r="G79">
        <f>E79+5</f>
        <v>135</v>
      </c>
      <c r="H79" t="s">
        <v>102</v>
      </c>
      <c r="I79">
        <v>12</v>
      </c>
      <c r="J79">
        <v>0</v>
      </c>
      <c r="K79">
        <v>0</v>
      </c>
      <c r="L79">
        <v>0</v>
      </c>
      <c r="N79" t="str">
        <f t="shared" si="11"/>
        <v>d0d8dd</v>
      </c>
      <c r="O79" t="s">
        <v>25</v>
      </c>
      <c r="Q79">
        <v>3</v>
      </c>
      <c r="R79" t="b">
        <v>1</v>
      </c>
      <c r="S79" t="s">
        <v>119</v>
      </c>
      <c r="T79">
        <v>0</v>
      </c>
    </row>
    <row r="80" spans="1:20" x14ac:dyDescent="0.25">
      <c r="A80" t="s">
        <v>798</v>
      </c>
      <c r="B80">
        <v>6</v>
      </c>
      <c r="C80" t="s">
        <v>19</v>
      </c>
      <c r="D80">
        <f t="shared" si="13"/>
        <v>113</v>
      </c>
      <c r="E80">
        <f>E79+1</f>
        <v>131</v>
      </c>
      <c r="F80">
        <f t="shared" si="14"/>
        <v>140</v>
      </c>
      <c r="G80">
        <f>E80+3</f>
        <v>134</v>
      </c>
      <c r="H80" t="s">
        <v>20</v>
      </c>
      <c r="I80">
        <v>16</v>
      </c>
      <c r="J80">
        <v>1</v>
      </c>
      <c r="K80">
        <v>0</v>
      </c>
      <c r="L80">
        <v>0</v>
      </c>
      <c r="N80" t="str">
        <f t="shared" si="11"/>
        <v>d0d8dd</v>
      </c>
      <c r="O80" t="s">
        <v>27</v>
      </c>
      <c r="Q80">
        <v>2</v>
      </c>
      <c r="R80" t="b">
        <v>0</v>
      </c>
      <c r="S80" t="s">
        <v>119</v>
      </c>
      <c r="T80">
        <v>0</v>
      </c>
    </row>
    <row r="81" spans="1:20" x14ac:dyDescent="0.25">
      <c r="A81" t="s">
        <v>799</v>
      </c>
      <c r="B81">
        <v>6</v>
      </c>
      <c r="C81" t="s">
        <v>19</v>
      </c>
      <c r="D81">
        <f t="shared" si="13"/>
        <v>140</v>
      </c>
      <c r="E81">
        <f>E80</f>
        <v>131</v>
      </c>
      <c r="F81">
        <f t="shared" si="14"/>
        <v>169</v>
      </c>
      <c r="G81">
        <f t="shared" si="12"/>
        <v>134</v>
      </c>
      <c r="H81" t="s">
        <v>20</v>
      </c>
      <c r="I81">
        <v>16</v>
      </c>
      <c r="J81">
        <v>1</v>
      </c>
      <c r="K81">
        <v>0</v>
      </c>
      <c r="L81">
        <v>0</v>
      </c>
      <c r="N81" t="str">
        <f t="shared" si="11"/>
        <v>d0d8dd</v>
      </c>
      <c r="O81" t="s">
        <v>27</v>
      </c>
      <c r="Q81">
        <v>2</v>
      </c>
      <c r="R81" t="b">
        <v>0</v>
      </c>
      <c r="S81" t="s">
        <v>119</v>
      </c>
      <c r="T81">
        <v>0</v>
      </c>
    </row>
    <row r="82" spans="1:20" x14ac:dyDescent="0.25">
      <c r="A82" t="s">
        <v>800</v>
      </c>
      <c r="B82">
        <v>6</v>
      </c>
      <c r="C82" t="s">
        <v>19</v>
      </c>
      <c r="D82">
        <f t="shared" si="13"/>
        <v>168</v>
      </c>
      <c r="E82">
        <f>E81</f>
        <v>131</v>
      </c>
      <c r="F82">
        <f t="shared" si="14"/>
        <v>194</v>
      </c>
      <c r="G82">
        <f t="shared" si="12"/>
        <v>134</v>
      </c>
      <c r="H82" t="s">
        <v>20</v>
      </c>
      <c r="I82">
        <v>16</v>
      </c>
      <c r="J82">
        <v>1</v>
      </c>
      <c r="K82">
        <v>0</v>
      </c>
      <c r="L82">
        <v>0</v>
      </c>
      <c r="N82" t="str">
        <f t="shared" si="11"/>
        <v>d0d8dd</v>
      </c>
      <c r="O82" t="s">
        <v>27</v>
      </c>
      <c r="Q82">
        <v>2</v>
      </c>
      <c r="R82" t="b">
        <v>0</v>
      </c>
      <c r="S82" t="s">
        <v>119</v>
      </c>
      <c r="T82">
        <v>0</v>
      </c>
    </row>
    <row r="83" spans="1:20" x14ac:dyDescent="0.25">
      <c r="A83" t="s">
        <v>801</v>
      </c>
      <c r="B83">
        <v>6</v>
      </c>
      <c r="C83" t="s">
        <v>19</v>
      </c>
      <c r="D83">
        <f t="shared" si="13"/>
        <v>14</v>
      </c>
      <c r="E83">
        <f>E79+16</f>
        <v>146</v>
      </c>
      <c r="F83">
        <f t="shared" si="14"/>
        <v>112</v>
      </c>
      <c r="G83">
        <f>E83+5</f>
        <v>151</v>
      </c>
      <c r="H83" t="s">
        <v>102</v>
      </c>
      <c r="I83">
        <v>12</v>
      </c>
      <c r="J83">
        <v>0</v>
      </c>
      <c r="K83">
        <v>0</v>
      </c>
      <c r="L83">
        <v>0</v>
      </c>
      <c r="N83" t="str">
        <f t="shared" si="11"/>
        <v>d0d8dd</v>
      </c>
      <c r="O83" t="s">
        <v>25</v>
      </c>
      <c r="Q83">
        <v>3</v>
      </c>
      <c r="R83" t="b">
        <v>1</v>
      </c>
      <c r="S83" t="s">
        <v>119</v>
      </c>
      <c r="T83">
        <v>0</v>
      </c>
    </row>
    <row r="84" spans="1:20" x14ac:dyDescent="0.25">
      <c r="A84" t="s">
        <v>802</v>
      </c>
      <c r="B84">
        <v>6</v>
      </c>
      <c r="C84" t="s">
        <v>19</v>
      </c>
      <c r="D84">
        <f t="shared" si="13"/>
        <v>113</v>
      </c>
      <c r="E84">
        <f>E83+1</f>
        <v>147</v>
      </c>
      <c r="F84">
        <f t="shared" si="14"/>
        <v>140</v>
      </c>
      <c r="G84">
        <f t="shared" si="12"/>
        <v>150</v>
      </c>
      <c r="H84" t="s">
        <v>20</v>
      </c>
      <c r="I84">
        <v>16</v>
      </c>
      <c r="J84">
        <v>1</v>
      </c>
      <c r="K84">
        <v>0</v>
      </c>
      <c r="L84">
        <v>0</v>
      </c>
      <c r="N84" t="str">
        <f t="shared" si="11"/>
        <v>d0d8dd</v>
      </c>
      <c r="O84" t="s">
        <v>27</v>
      </c>
      <c r="Q84">
        <v>2</v>
      </c>
      <c r="R84" t="b">
        <v>0</v>
      </c>
      <c r="S84" t="s">
        <v>119</v>
      </c>
      <c r="T84">
        <v>0</v>
      </c>
    </row>
    <row r="85" spans="1:20" x14ac:dyDescent="0.25">
      <c r="A85" t="s">
        <v>803</v>
      </c>
      <c r="B85">
        <v>6</v>
      </c>
      <c r="C85" t="s">
        <v>19</v>
      </c>
      <c r="D85">
        <f t="shared" si="13"/>
        <v>140</v>
      </c>
      <c r="E85">
        <f>E84</f>
        <v>147</v>
      </c>
      <c r="F85">
        <f t="shared" si="14"/>
        <v>169</v>
      </c>
      <c r="G85">
        <f t="shared" si="12"/>
        <v>150</v>
      </c>
      <c r="H85" t="s">
        <v>20</v>
      </c>
      <c r="I85">
        <v>16</v>
      </c>
      <c r="J85">
        <v>1</v>
      </c>
      <c r="K85">
        <v>0</v>
      </c>
      <c r="L85">
        <v>0</v>
      </c>
      <c r="N85" t="str">
        <f t="shared" si="11"/>
        <v>d0d8dd</v>
      </c>
      <c r="O85" t="s">
        <v>27</v>
      </c>
      <c r="Q85">
        <v>2</v>
      </c>
      <c r="R85" t="b">
        <v>0</v>
      </c>
      <c r="S85" t="s">
        <v>119</v>
      </c>
      <c r="T85">
        <v>0</v>
      </c>
    </row>
    <row r="86" spans="1:20" x14ac:dyDescent="0.25">
      <c r="A86" t="s">
        <v>804</v>
      </c>
      <c r="B86">
        <v>6</v>
      </c>
      <c r="C86" t="s">
        <v>19</v>
      </c>
      <c r="D86">
        <f t="shared" si="13"/>
        <v>168</v>
      </c>
      <c r="E86">
        <f>E85</f>
        <v>147</v>
      </c>
      <c r="F86">
        <f t="shared" si="14"/>
        <v>194</v>
      </c>
      <c r="G86">
        <f t="shared" si="12"/>
        <v>150</v>
      </c>
      <c r="H86" t="s">
        <v>20</v>
      </c>
      <c r="I86">
        <v>16</v>
      </c>
      <c r="J86">
        <v>1</v>
      </c>
      <c r="K86">
        <v>0</v>
      </c>
      <c r="L86">
        <v>0</v>
      </c>
      <c r="N86" t="str">
        <f t="shared" si="11"/>
        <v>d0d8dd</v>
      </c>
      <c r="O86" t="s">
        <v>27</v>
      </c>
      <c r="Q86">
        <v>2</v>
      </c>
      <c r="R86" t="b">
        <v>0</v>
      </c>
      <c r="S86" t="s">
        <v>119</v>
      </c>
      <c r="T86">
        <v>0</v>
      </c>
    </row>
    <row r="87" spans="1:20" x14ac:dyDescent="0.25">
      <c r="A87" t="s">
        <v>805</v>
      </c>
      <c r="B87">
        <v>6</v>
      </c>
      <c r="C87" t="s">
        <v>19</v>
      </c>
      <c r="D87">
        <f t="shared" si="13"/>
        <v>14</v>
      </c>
      <c r="E87">
        <f>E83+16</f>
        <v>162</v>
      </c>
      <c r="F87">
        <f t="shared" si="14"/>
        <v>112</v>
      </c>
      <c r="G87">
        <f>E87+5</f>
        <v>167</v>
      </c>
      <c r="H87" t="s">
        <v>102</v>
      </c>
      <c r="I87">
        <v>12</v>
      </c>
      <c r="J87">
        <v>0</v>
      </c>
      <c r="K87">
        <v>0</v>
      </c>
      <c r="L87">
        <v>0</v>
      </c>
      <c r="N87" t="str">
        <f t="shared" si="11"/>
        <v>d0d8dd</v>
      </c>
      <c r="O87" t="s">
        <v>25</v>
      </c>
      <c r="Q87">
        <v>3</v>
      </c>
      <c r="R87" t="b">
        <v>1</v>
      </c>
      <c r="S87" t="s">
        <v>119</v>
      </c>
      <c r="T87">
        <v>0</v>
      </c>
    </row>
    <row r="88" spans="1:20" x14ac:dyDescent="0.25">
      <c r="A88" t="s">
        <v>806</v>
      </c>
      <c r="B88">
        <v>6</v>
      </c>
      <c r="C88" t="s">
        <v>19</v>
      </c>
      <c r="D88">
        <f t="shared" si="13"/>
        <v>113</v>
      </c>
      <c r="E88">
        <f>E87+1</f>
        <v>163</v>
      </c>
      <c r="F88">
        <f t="shared" si="14"/>
        <v>140</v>
      </c>
      <c r="G88">
        <f t="shared" si="12"/>
        <v>166</v>
      </c>
      <c r="H88" t="s">
        <v>20</v>
      </c>
      <c r="I88">
        <v>16</v>
      </c>
      <c r="J88">
        <v>1</v>
      </c>
      <c r="K88">
        <v>0</v>
      </c>
      <c r="L88">
        <v>0</v>
      </c>
      <c r="N88" t="str">
        <f t="shared" si="11"/>
        <v>d0d8dd</v>
      </c>
      <c r="O88" t="s">
        <v>27</v>
      </c>
      <c r="Q88">
        <v>2</v>
      </c>
      <c r="R88" t="b">
        <v>0</v>
      </c>
      <c r="S88" t="s">
        <v>119</v>
      </c>
      <c r="T88">
        <v>0</v>
      </c>
    </row>
    <row r="89" spans="1:20" x14ac:dyDescent="0.25">
      <c r="A89" t="s">
        <v>807</v>
      </c>
      <c r="B89">
        <v>6</v>
      </c>
      <c r="C89" t="s">
        <v>19</v>
      </c>
      <c r="D89">
        <f t="shared" si="13"/>
        <v>140</v>
      </c>
      <c r="E89">
        <f>E88</f>
        <v>163</v>
      </c>
      <c r="F89">
        <f t="shared" si="14"/>
        <v>169</v>
      </c>
      <c r="G89">
        <f t="shared" si="12"/>
        <v>166</v>
      </c>
      <c r="H89" t="s">
        <v>20</v>
      </c>
      <c r="I89">
        <v>16</v>
      </c>
      <c r="J89">
        <v>1</v>
      </c>
      <c r="K89">
        <v>0</v>
      </c>
      <c r="L89">
        <v>0</v>
      </c>
      <c r="N89" t="str">
        <f t="shared" si="11"/>
        <v>d0d8dd</v>
      </c>
      <c r="O89" t="s">
        <v>27</v>
      </c>
      <c r="Q89">
        <v>2</v>
      </c>
      <c r="R89" t="b">
        <v>0</v>
      </c>
      <c r="S89" t="s">
        <v>119</v>
      </c>
      <c r="T89">
        <v>0</v>
      </c>
    </row>
    <row r="90" spans="1:20" x14ac:dyDescent="0.25">
      <c r="A90" t="s">
        <v>808</v>
      </c>
      <c r="B90">
        <v>6</v>
      </c>
      <c r="C90" t="s">
        <v>19</v>
      </c>
      <c r="D90">
        <f t="shared" si="13"/>
        <v>168</v>
      </c>
      <c r="E90">
        <f>E89</f>
        <v>163</v>
      </c>
      <c r="F90">
        <f t="shared" si="14"/>
        <v>194</v>
      </c>
      <c r="G90">
        <f t="shared" si="12"/>
        <v>166</v>
      </c>
      <c r="H90" t="s">
        <v>20</v>
      </c>
      <c r="I90">
        <v>16</v>
      </c>
      <c r="J90">
        <v>1</v>
      </c>
      <c r="K90">
        <v>0</v>
      </c>
      <c r="L90">
        <v>0</v>
      </c>
      <c r="N90" t="str">
        <f t="shared" si="11"/>
        <v>d0d8dd</v>
      </c>
      <c r="O90" t="s">
        <v>27</v>
      </c>
      <c r="Q90">
        <v>2</v>
      </c>
      <c r="R90" t="b">
        <v>0</v>
      </c>
      <c r="S90" t="s">
        <v>119</v>
      </c>
      <c r="T90">
        <v>0</v>
      </c>
    </row>
    <row r="91" spans="1:20" x14ac:dyDescent="0.25">
      <c r="A91" t="s">
        <v>809</v>
      </c>
      <c r="B91">
        <v>6</v>
      </c>
      <c r="C91" t="s">
        <v>19</v>
      </c>
      <c r="D91">
        <f t="shared" si="13"/>
        <v>14</v>
      </c>
      <c r="E91">
        <f>E87+16</f>
        <v>178</v>
      </c>
      <c r="F91">
        <f t="shared" si="14"/>
        <v>112</v>
      </c>
      <c r="G91">
        <f>E91+5</f>
        <v>183</v>
      </c>
      <c r="H91" t="s">
        <v>102</v>
      </c>
      <c r="I91">
        <v>12</v>
      </c>
      <c r="J91">
        <v>0</v>
      </c>
      <c r="K91">
        <v>0</v>
      </c>
      <c r="L91">
        <v>0</v>
      </c>
      <c r="N91" t="str">
        <f t="shared" si="11"/>
        <v>d0d8dd</v>
      </c>
      <c r="O91" t="s">
        <v>25</v>
      </c>
      <c r="Q91">
        <v>3</v>
      </c>
      <c r="R91" t="b">
        <v>1</v>
      </c>
      <c r="S91" t="s">
        <v>119</v>
      </c>
      <c r="T91">
        <v>0</v>
      </c>
    </row>
    <row r="92" spans="1:20" x14ac:dyDescent="0.25">
      <c r="A92" t="s">
        <v>810</v>
      </c>
      <c r="B92">
        <v>6</v>
      </c>
      <c r="C92" t="s">
        <v>19</v>
      </c>
      <c r="D92">
        <f t="shared" si="13"/>
        <v>113</v>
      </c>
      <c r="E92">
        <f>E91+1</f>
        <v>179</v>
      </c>
      <c r="F92">
        <f t="shared" si="14"/>
        <v>140</v>
      </c>
      <c r="G92">
        <f t="shared" si="12"/>
        <v>182</v>
      </c>
      <c r="H92" t="s">
        <v>20</v>
      </c>
      <c r="I92">
        <v>16</v>
      </c>
      <c r="J92">
        <v>1</v>
      </c>
      <c r="K92">
        <v>0</v>
      </c>
      <c r="L92">
        <v>0</v>
      </c>
      <c r="N92" t="str">
        <f t="shared" si="11"/>
        <v>d0d8dd</v>
      </c>
      <c r="O92" t="s">
        <v>27</v>
      </c>
      <c r="Q92">
        <v>2</v>
      </c>
      <c r="R92" t="b">
        <v>0</v>
      </c>
      <c r="S92" t="s">
        <v>119</v>
      </c>
      <c r="T92">
        <v>0</v>
      </c>
    </row>
    <row r="93" spans="1:20" x14ac:dyDescent="0.25">
      <c r="A93" t="s">
        <v>811</v>
      </c>
      <c r="B93">
        <v>6</v>
      </c>
      <c r="C93" t="s">
        <v>19</v>
      </c>
      <c r="D93">
        <f t="shared" si="13"/>
        <v>140</v>
      </c>
      <c r="E93">
        <f>E92</f>
        <v>179</v>
      </c>
      <c r="F93">
        <f t="shared" si="14"/>
        <v>169</v>
      </c>
      <c r="G93">
        <f t="shared" si="12"/>
        <v>182</v>
      </c>
      <c r="H93" t="s">
        <v>20</v>
      </c>
      <c r="I93">
        <v>16</v>
      </c>
      <c r="J93">
        <v>1</v>
      </c>
      <c r="K93">
        <v>0</v>
      </c>
      <c r="L93">
        <v>0</v>
      </c>
      <c r="N93" t="str">
        <f t="shared" si="11"/>
        <v>d0d8dd</v>
      </c>
      <c r="O93" t="s">
        <v>27</v>
      </c>
      <c r="Q93">
        <v>2</v>
      </c>
      <c r="R93" t="b">
        <v>0</v>
      </c>
      <c r="S93" t="s">
        <v>119</v>
      </c>
      <c r="T93">
        <v>0</v>
      </c>
    </row>
    <row r="94" spans="1:20" x14ac:dyDescent="0.25">
      <c r="A94" t="s">
        <v>812</v>
      </c>
      <c r="B94">
        <v>6</v>
      </c>
      <c r="C94" t="s">
        <v>19</v>
      </c>
      <c r="D94">
        <f t="shared" si="13"/>
        <v>168</v>
      </c>
      <c r="E94">
        <f>E93</f>
        <v>179</v>
      </c>
      <c r="F94">
        <f t="shared" si="14"/>
        <v>194</v>
      </c>
      <c r="G94">
        <f t="shared" si="12"/>
        <v>182</v>
      </c>
      <c r="H94" t="s">
        <v>20</v>
      </c>
      <c r="I94">
        <v>16</v>
      </c>
      <c r="J94">
        <v>1</v>
      </c>
      <c r="K94">
        <v>0</v>
      </c>
      <c r="L94">
        <v>0</v>
      </c>
      <c r="N94" t="str">
        <f t="shared" si="11"/>
        <v>d0d8dd</v>
      </c>
      <c r="O94" t="s">
        <v>27</v>
      </c>
      <c r="Q94">
        <v>2</v>
      </c>
      <c r="R94" t="b">
        <v>0</v>
      </c>
      <c r="S94" t="s">
        <v>119</v>
      </c>
      <c r="T94">
        <v>0</v>
      </c>
    </row>
    <row r="95" spans="1:20" x14ac:dyDescent="0.25">
      <c r="A95" t="s">
        <v>905</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896</v>
      </c>
      <c r="B98">
        <v>7</v>
      </c>
      <c r="C98" t="s">
        <v>26</v>
      </c>
      <c r="D98">
        <v>0</v>
      </c>
      <c r="E98">
        <v>30</v>
      </c>
      <c r="F98">
        <v>210</v>
      </c>
      <c r="G98">
        <f>G175+12</f>
        <v>267</v>
      </c>
      <c r="I98">
        <v>0</v>
      </c>
      <c r="J98">
        <v>1</v>
      </c>
      <c r="K98">
        <v>0</v>
      </c>
      <c r="L98">
        <v>0</v>
      </c>
      <c r="M98" t="s">
        <v>719</v>
      </c>
      <c r="N98" t="s">
        <v>1006</v>
      </c>
      <c r="O98" t="s">
        <v>25</v>
      </c>
      <c r="Q98">
        <v>2</v>
      </c>
      <c r="R98" t="b">
        <v>0</v>
      </c>
      <c r="S98" t="s">
        <v>119</v>
      </c>
      <c r="T98">
        <v>0</v>
      </c>
    </row>
    <row r="99" spans="1:20" x14ac:dyDescent="0.25">
      <c r="A99" t="s">
        <v>835</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838</v>
      </c>
      <c r="B100">
        <v>7</v>
      </c>
      <c r="C100" t="s">
        <v>19</v>
      </c>
      <c r="D100">
        <f t="shared" ref="D100" si="15">D103-1</f>
        <v>113</v>
      </c>
      <c r="E100">
        <f>E98+2</f>
        <v>32</v>
      </c>
      <c r="F100">
        <f>D104-1</f>
        <v>140</v>
      </c>
      <c r="G100">
        <f>E100+5</f>
        <v>37</v>
      </c>
      <c r="H100" t="s">
        <v>102</v>
      </c>
      <c r="I100">
        <v>10</v>
      </c>
      <c r="J100">
        <v>1</v>
      </c>
      <c r="K100">
        <v>0</v>
      </c>
      <c r="L100">
        <v>0</v>
      </c>
      <c r="N100" t="s">
        <v>1006</v>
      </c>
      <c r="O100" t="s">
        <v>27</v>
      </c>
      <c r="Q100">
        <v>3</v>
      </c>
      <c r="R100" t="b">
        <v>1</v>
      </c>
      <c r="S100" t="s">
        <v>119</v>
      </c>
      <c r="T100">
        <v>0</v>
      </c>
    </row>
    <row r="101" spans="1:20" x14ac:dyDescent="0.25">
      <c r="A101" t="s">
        <v>839</v>
      </c>
      <c r="B101">
        <v>7</v>
      </c>
      <c r="C101" t="s">
        <v>19</v>
      </c>
      <c r="D101">
        <f>D104-1</f>
        <v>140</v>
      </c>
      <c r="E101">
        <f t="shared" ref="E101:E102" si="16">E100</f>
        <v>32</v>
      </c>
      <c r="F101">
        <f>D105+1</f>
        <v>169</v>
      </c>
      <c r="G101">
        <f>G100</f>
        <v>37</v>
      </c>
      <c r="H101" t="s">
        <v>102</v>
      </c>
      <c r="I101">
        <v>10</v>
      </c>
      <c r="J101">
        <v>1</v>
      </c>
      <c r="K101">
        <v>0</v>
      </c>
      <c r="L101">
        <v>0</v>
      </c>
      <c r="N101" t="s">
        <v>1006</v>
      </c>
      <c r="O101" t="s">
        <v>27</v>
      </c>
      <c r="Q101">
        <v>3</v>
      </c>
      <c r="R101" t="b">
        <v>1</v>
      </c>
      <c r="S101" t="s">
        <v>119</v>
      </c>
      <c r="T101">
        <v>0</v>
      </c>
    </row>
    <row r="102" spans="1:20" x14ac:dyDescent="0.25">
      <c r="A102" t="s">
        <v>840</v>
      </c>
      <c r="B102">
        <v>7</v>
      </c>
      <c r="C102" t="s">
        <v>19</v>
      </c>
      <c r="D102">
        <f>D105</f>
        <v>168</v>
      </c>
      <c r="E102">
        <f t="shared" si="16"/>
        <v>32</v>
      </c>
      <c r="F102">
        <f>D102+26</f>
        <v>194</v>
      </c>
      <c r="G102">
        <f t="shared" ref="G102" si="17">G101</f>
        <v>37</v>
      </c>
      <c r="H102" t="s">
        <v>102</v>
      </c>
      <c r="I102">
        <v>10</v>
      </c>
      <c r="J102">
        <v>1</v>
      </c>
      <c r="K102">
        <v>0</v>
      </c>
      <c r="L102">
        <v>0</v>
      </c>
      <c r="N102" t="s">
        <v>1006</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1006</v>
      </c>
      <c r="O103" t="s">
        <v>25</v>
      </c>
      <c r="Q103">
        <v>4</v>
      </c>
      <c r="R103" t="b">
        <v>0</v>
      </c>
      <c r="S103" t="s">
        <v>119</v>
      </c>
      <c r="T103">
        <v>0</v>
      </c>
    </row>
    <row r="104" spans="1:20" x14ac:dyDescent="0.25">
      <c r="A104" t="s">
        <v>45</v>
      </c>
      <c r="B104">
        <v>7</v>
      </c>
      <c r="C104" t="s">
        <v>25</v>
      </c>
      <c r="D104">
        <f>D103+27</f>
        <v>141</v>
      </c>
      <c r="E104">
        <f t="shared" ref="E104:E105" si="18">E103</f>
        <v>30</v>
      </c>
      <c r="F104">
        <f t="shared" ref="F104:F105" si="19">D104</f>
        <v>141</v>
      </c>
      <c r="G104">
        <f>G103</f>
        <v>267</v>
      </c>
      <c r="I104">
        <v>0.5</v>
      </c>
      <c r="J104">
        <v>0</v>
      </c>
      <c r="K104">
        <v>0</v>
      </c>
      <c r="L104">
        <v>0</v>
      </c>
      <c r="M104" t="s">
        <v>21</v>
      </c>
      <c r="N104" t="s">
        <v>1006</v>
      </c>
      <c r="O104" t="s">
        <v>25</v>
      </c>
      <c r="Q104">
        <v>4</v>
      </c>
      <c r="R104" t="b">
        <v>0</v>
      </c>
      <c r="S104" t="s">
        <v>119</v>
      </c>
      <c r="T104">
        <v>0</v>
      </c>
    </row>
    <row r="105" spans="1:20" x14ac:dyDescent="0.25">
      <c r="A105" t="s">
        <v>46</v>
      </c>
      <c r="B105">
        <v>7</v>
      </c>
      <c r="C105" t="s">
        <v>25</v>
      </c>
      <c r="D105">
        <f>D104+27</f>
        <v>168</v>
      </c>
      <c r="E105">
        <f t="shared" si="18"/>
        <v>30</v>
      </c>
      <c r="F105">
        <f t="shared" si="19"/>
        <v>168</v>
      </c>
      <c r="G105">
        <f>G104</f>
        <v>267</v>
      </c>
      <c r="I105">
        <v>0.5</v>
      </c>
      <c r="J105">
        <v>0</v>
      </c>
      <c r="K105">
        <v>0</v>
      </c>
      <c r="L105">
        <v>0</v>
      </c>
      <c r="M105" t="s">
        <v>21</v>
      </c>
      <c r="N105" t="s">
        <v>1006</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1006</v>
      </c>
      <c r="O106" t="s">
        <v>25</v>
      </c>
      <c r="Q106">
        <v>4</v>
      </c>
      <c r="R106" t="b">
        <v>0</v>
      </c>
      <c r="S106" t="s">
        <v>119</v>
      </c>
      <c r="T106">
        <v>0</v>
      </c>
    </row>
    <row r="107" spans="1:20" x14ac:dyDescent="0.25">
      <c r="A107" t="s">
        <v>1008</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813</v>
      </c>
      <c r="B108">
        <v>7</v>
      </c>
      <c r="C108" t="s">
        <v>19</v>
      </c>
      <c r="D108">
        <v>14</v>
      </c>
      <c r="E108">
        <f>E106+2</f>
        <v>59</v>
      </c>
      <c r="F108">
        <f>D103-2</f>
        <v>112</v>
      </c>
      <c r="G108">
        <f>E108+5</f>
        <v>64</v>
      </c>
      <c r="H108" t="s">
        <v>102</v>
      </c>
      <c r="I108">
        <v>12</v>
      </c>
      <c r="J108">
        <v>0</v>
      </c>
      <c r="K108">
        <v>0</v>
      </c>
      <c r="L108">
        <v>0</v>
      </c>
      <c r="N108" t="s">
        <v>1006</v>
      </c>
      <c r="O108" t="s">
        <v>25</v>
      </c>
      <c r="Q108">
        <v>3</v>
      </c>
      <c r="R108" t="b">
        <v>1</v>
      </c>
      <c r="S108" t="s">
        <v>119</v>
      </c>
      <c r="T108">
        <v>0</v>
      </c>
    </row>
    <row r="109" spans="1:20" x14ac:dyDescent="0.25">
      <c r="A109" t="s">
        <v>814</v>
      </c>
      <c r="B109">
        <v>7</v>
      </c>
      <c r="C109" t="s">
        <v>19</v>
      </c>
      <c r="D109">
        <f>D100</f>
        <v>113</v>
      </c>
      <c r="E109">
        <f>E108+1</f>
        <v>60</v>
      </c>
      <c r="F109">
        <f>F100</f>
        <v>140</v>
      </c>
      <c r="G109">
        <f t="shared" ref="G109:G111" si="20">E109+3</f>
        <v>63</v>
      </c>
      <c r="H109" t="s">
        <v>20</v>
      </c>
      <c r="I109">
        <v>16</v>
      </c>
      <c r="J109">
        <v>1</v>
      </c>
      <c r="K109">
        <v>0</v>
      </c>
      <c r="L109">
        <v>0</v>
      </c>
      <c r="N109" t="s">
        <v>1006</v>
      </c>
      <c r="O109" t="s">
        <v>27</v>
      </c>
      <c r="Q109">
        <v>2</v>
      </c>
      <c r="R109" t="b">
        <v>0</v>
      </c>
      <c r="S109" t="s">
        <v>119</v>
      </c>
      <c r="T109">
        <v>0</v>
      </c>
    </row>
    <row r="110" spans="1:20" x14ac:dyDescent="0.25">
      <c r="A110" t="s">
        <v>815</v>
      </c>
      <c r="B110">
        <v>7</v>
      </c>
      <c r="C110" t="s">
        <v>19</v>
      </c>
      <c r="D110">
        <f>D101</f>
        <v>140</v>
      </c>
      <c r="E110">
        <f>E109</f>
        <v>60</v>
      </c>
      <c r="F110">
        <f>F101</f>
        <v>169</v>
      </c>
      <c r="G110">
        <f t="shared" si="20"/>
        <v>63</v>
      </c>
      <c r="H110" t="s">
        <v>20</v>
      </c>
      <c r="I110">
        <v>16</v>
      </c>
      <c r="J110">
        <v>1</v>
      </c>
      <c r="K110">
        <v>0</v>
      </c>
      <c r="L110">
        <v>0</v>
      </c>
      <c r="N110" t="s">
        <v>1006</v>
      </c>
      <c r="O110" t="s">
        <v>27</v>
      </c>
      <c r="Q110">
        <v>2</v>
      </c>
      <c r="R110" t="b">
        <v>0</v>
      </c>
      <c r="S110" t="s">
        <v>119</v>
      </c>
      <c r="T110">
        <v>0</v>
      </c>
    </row>
    <row r="111" spans="1:20" x14ac:dyDescent="0.25">
      <c r="A111" t="s">
        <v>816</v>
      </c>
      <c r="B111">
        <v>7</v>
      </c>
      <c r="C111" t="s">
        <v>19</v>
      </c>
      <c r="D111">
        <f>D102</f>
        <v>168</v>
      </c>
      <c r="E111">
        <f>E110</f>
        <v>60</v>
      </c>
      <c r="F111">
        <f>F102</f>
        <v>194</v>
      </c>
      <c r="G111">
        <f t="shared" si="20"/>
        <v>63</v>
      </c>
      <c r="H111" t="s">
        <v>20</v>
      </c>
      <c r="I111">
        <v>16</v>
      </c>
      <c r="J111">
        <v>1</v>
      </c>
      <c r="K111">
        <v>0</v>
      </c>
      <c r="L111">
        <v>0</v>
      </c>
      <c r="N111" t="s">
        <v>1006</v>
      </c>
      <c r="O111" t="s">
        <v>27</v>
      </c>
      <c r="Q111">
        <v>2</v>
      </c>
      <c r="R111" t="b">
        <v>0</v>
      </c>
      <c r="S111" t="s">
        <v>119</v>
      </c>
      <c r="T111">
        <v>0</v>
      </c>
    </row>
    <row r="112" spans="1:20" x14ac:dyDescent="0.25">
      <c r="A112" t="s">
        <v>817</v>
      </c>
      <c r="B112">
        <v>7</v>
      </c>
      <c r="C112" t="s">
        <v>19</v>
      </c>
      <c r="D112">
        <f t="shared" ref="D112:D172" si="21">D108</f>
        <v>14</v>
      </c>
      <c r="E112">
        <f>E108+12</f>
        <v>71</v>
      </c>
      <c r="F112">
        <f t="shared" ref="F112:F175" si="22">F108</f>
        <v>112</v>
      </c>
      <c r="G112">
        <f>E112+5</f>
        <v>76</v>
      </c>
      <c r="H112" t="s">
        <v>102</v>
      </c>
      <c r="I112">
        <v>12</v>
      </c>
      <c r="J112">
        <v>0</v>
      </c>
      <c r="K112">
        <v>0</v>
      </c>
      <c r="L112">
        <v>0</v>
      </c>
      <c r="N112" t="s">
        <v>1006</v>
      </c>
      <c r="O112" t="s">
        <v>25</v>
      </c>
      <c r="Q112">
        <v>3</v>
      </c>
      <c r="R112" t="b">
        <v>1</v>
      </c>
      <c r="S112" t="s">
        <v>119</v>
      </c>
      <c r="T112">
        <v>0</v>
      </c>
    </row>
    <row r="113" spans="1:20" x14ac:dyDescent="0.25">
      <c r="A113" t="s">
        <v>818</v>
      </c>
      <c r="B113">
        <v>7</v>
      </c>
      <c r="C113" t="s">
        <v>19</v>
      </c>
      <c r="D113">
        <f t="shared" si="21"/>
        <v>113</v>
      </c>
      <c r="E113">
        <f>E112+1</f>
        <v>72</v>
      </c>
      <c r="F113">
        <f t="shared" si="22"/>
        <v>140</v>
      </c>
      <c r="G113">
        <f>E113+3</f>
        <v>75</v>
      </c>
      <c r="H113" t="s">
        <v>20</v>
      </c>
      <c r="I113">
        <v>16</v>
      </c>
      <c r="J113">
        <v>1</v>
      </c>
      <c r="K113">
        <v>0</v>
      </c>
      <c r="L113">
        <v>0</v>
      </c>
      <c r="N113" t="s">
        <v>1006</v>
      </c>
      <c r="O113" t="s">
        <v>27</v>
      </c>
      <c r="Q113">
        <v>2</v>
      </c>
      <c r="R113" t="b">
        <v>0</v>
      </c>
      <c r="S113" t="s">
        <v>119</v>
      </c>
      <c r="T113">
        <v>0</v>
      </c>
    </row>
    <row r="114" spans="1:20" x14ac:dyDescent="0.25">
      <c r="A114" t="s">
        <v>819</v>
      </c>
      <c r="B114">
        <v>7</v>
      </c>
      <c r="C114" t="s">
        <v>19</v>
      </c>
      <c r="D114">
        <f t="shared" si="21"/>
        <v>140</v>
      </c>
      <c r="E114">
        <f>E113</f>
        <v>72</v>
      </c>
      <c r="F114">
        <f t="shared" si="22"/>
        <v>169</v>
      </c>
      <c r="G114">
        <f t="shared" ref="G114:G115" si="23">E114+3</f>
        <v>75</v>
      </c>
      <c r="H114" t="s">
        <v>20</v>
      </c>
      <c r="I114">
        <v>16</v>
      </c>
      <c r="J114">
        <v>1</v>
      </c>
      <c r="K114">
        <v>0</v>
      </c>
      <c r="L114">
        <v>0</v>
      </c>
      <c r="N114" t="s">
        <v>1006</v>
      </c>
      <c r="O114" t="s">
        <v>27</v>
      </c>
      <c r="Q114">
        <v>2</v>
      </c>
      <c r="R114" t="b">
        <v>0</v>
      </c>
      <c r="S114" t="s">
        <v>119</v>
      </c>
      <c r="T114">
        <v>0</v>
      </c>
    </row>
    <row r="115" spans="1:20" x14ac:dyDescent="0.25">
      <c r="A115" t="s">
        <v>820</v>
      </c>
      <c r="B115">
        <v>7</v>
      </c>
      <c r="C115" t="s">
        <v>19</v>
      </c>
      <c r="D115">
        <f t="shared" si="21"/>
        <v>168</v>
      </c>
      <c r="E115">
        <f>E114</f>
        <v>72</v>
      </c>
      <c r="F115">
        <f t="shared" si="22"/>
        <v>194</v>
      </c>
      <c r="G115">
        <f t="shared" si="23"/>
        <v>75</v>
      </c>
      <c r="H115" t="s">
        <v>20</v>
      </c>
      <c r="I115">
        <v>16</v>
      </c>
      <c r="J115">
        <v>1</v>
      </c>
      <c r="K115">
        <v>0</v>
      </c>
      <c r="L115">
        <v>0</v>
      </c>
      <c r="N115" t="s">
        <v>1006</v>
      </c>
      <c r="O115" t="s">
        <v>27</v>
      </c>
      <c r="Q115">
        <v>2</v>
      </c>
      <c r="R115" t="b">
        <v>0</v>
      </c>
      <c r="S115" t="s">
        <v>119</v>
      </c>
      <c r="T115">
        <v>0</v>
      </c>
    </row>
    <row r="116" spans="1:20" x14ac:dyDescent="0.25">
      <c r="A116" t="s">
        <v>821</v>
      </c>
      <c r="B116">
        <v>7</v>
      </c>
      <c r="C116" t="s">
        <v>19</v>
      </c>
      <c r="D116">
        <f t="shared" si="21"/>
        <v>14</v>
      </c>
      <c r="E116">
        <f>E112+12</f>
        <v>83</v>
      </c>
      <c r="F116">
        <f t="shared" si="22"/>
        <v>112</v>
      </c>
      <c r="G116">
        <f>E116+5</f>
        <v>88</v>
      </c>
      <c r="H116" t="s">
        <v>102</v>
      </c>
      <c r="I116">
        <v>12</v>
      </c>
      <c r="J116">
        <v>0</v>
      </c>
      <c r="K116">
        <v>0</v>
      </c>
      <c r="L116">
        <v>0</v>
      </c>
      <c r="N116" t="s">
        <v>1006</v>
      </c>
      <c r="O116" t="s">
        <v>25</v>
      </c>
      <c r="Q116">
        <v>3</v>
      </c>
      <c r="R116" t="b">
        <v>1</v>
      </c>
      <c r="S116" t="s">
        <v>119</v>
      </c>
      <c r="T116">
        <v>0</v>
      </c>
    </row>
    <row r="117" spans="1:20" x14ac:dyDescent="0.25">
      <c r="A117" t="s">
        <v>822</v>
      </c>
      <c r="B117">
        <v>7</v>
      </c>
      <c r="C117" t="s">
        <v>19</v>
      </c>
      <c r="D117">
        <f t="shared" si="21"/>
        <v>113</v>
      </c>
      <c r="E117">
        <f>E116+1</f>
        <v>84</v>
      </c>
      <c r="F117">
        <f t="shared" si="22"/>
        <v>140</v>
      </c>
      <c r="G117">
        <f t="shared" ref="G117:G119" si="24">E117+3</f>
        <v>87</v>
      </c>
      <c r="H117" t="s">
        <v>20</v>
      </c>
      <c r="I117">
        <v>16</v>
      </c>
      <c r="J117">
        <v>1</v>
      </c>
      <c r="K117">
        <v>0</v>
      </c>
      <c r="L117">
        <v>0</v>
      </c>
      <c r="N117" t="s">
        <v>1006</v>
      </c>
      <c r="O117" t="s">
        <v>27</v>
      </c>
      <c r="Q117">
        <v>2</v>
      </c>
      <c r="R117" t="b">
        <v>0</v>
      </c>
      <c r="S117" t="s">
        <v>119</v>
      </c>
      <c r="T117">
        <v>0</v>
      </c>
    </row>
    <row r="118" spans="1:20" x14ac:dyDescent="0.25">
      <c r="A118" t="s">
        <v>823</v>
      </c>
      <c r="B118">
        <v>7</v>
      </c>
      <c r="C118" t="s">
        <v>19</v>
      </c>
      <c r="D118">
        <f t="shared" si="21"/>
        <v>140</v>
      </c>
      <c r="E118">
        <f>E117</f>
        <v>84</v>
      </c>
      <c r="F118">
        <f t="shared" si="22"/>
        <v>169</v>
      </c>
      <c r="G118">
        <f t="shared" si="24"/>
        <v>87</v>
      </c>
      <c r="H118" t="s">
        <v>20</v>
      </c>
      <c r="I118">
        <v>16</v>
      </c>
      <c r="J118">
        <v>1</v>
      </c>
      <c r="K118">
        <v>0</v>
      </c>
      <c r="L118">
        <v>0</v>
      </c>
      <c r="N118" t="s">
        <v>1006</v>
      </c>
      <c r="O118" t="s">
        <v>27</v>
      </c>
      <c r="Q118">
        <v>2</v>
      </c>
      <c r="R118" t="b">
        <v>0</v>
      </c>
      <c r="S118" t="s">
        <v>119</v>
      </c>
      <c r="T118">
        <v>0</v>
      </c>
    </row>
    <row r="119" spans="1:20" x14ac:dyDescent="0.25">
      <c r="A119" t="s">
        <v>824</v>
      </c>
      <c r="B119">
        <v>7</v>
      </c>
      <c r="C119" t="s">
        <v>19</v>
      </c>
      <c r="D119">
        <f t="shared" si="21"/>
        <v>168</v>
      </c>
      <c r="E119">
        <f>E118</f>
        <v>84</v>
      </c>
      <c r="F119">
        <f t="shared" si="22"/>
        <v>194</v>
      </c>
      <c r="G119">
        <f t="shared" si="24"/>
        <v>87</v>
      </c>
      <c r="H119" t="s">
        <v>20</v>
      </c>
      <c r="I119">
        <v>16</v>
      </c>
      <c r="J119">
        <v>1</v>
      </c>
      <c r="K119">
        <v>0</v>
      </c>
      <c r="L119">
        <v>0</v>
      </c>
      <c r="N119" t="s">
        <v>1006</v>
      </c>
      <c r="O119" t="s">
        <v>27</v>
      </c>
      <c r="Q119">
        <v>2</v>
      </c>
      <c r="R119" t="b">
        <v>0</v>
      </c>
      <c r="S119" t="s">
        <v>119</v>
      </c>
      <c r="T119">
        <v>0</v>
      </c>
    </row>
    <row r="120" spans="1:20" x14ac:dyDescent="0.25">
      <c r="A120" t="s">
        <v>825</v>
      </c>
      <c r="B120">
        <v>7</v>
      </c>
      <c r="C120" t="s">
        <v>19</v>
      </c>
      <c r="D120">
        <f t="shared" si="21"/>
        <v>14</v>
      </c>
      <c r="E120">
        <f>E116+12</f>
        <v>95</v>
      </c>
      <c r="F120">
        <f t="shared" si="22"/>
        <v>112</v>
      </c>
      <c r="G120">
        <f>E120+5</f>
        <v>100</v>
      </c>
      <c r="H120" t="s">
        <v>102</v>
      </c>
      <c r="I120">
        <v>12</v>
      </c>
      <c r="J120">
        <v>0</v>
      </c>
      <c r="K120">
        <v>0</v>
      </c>
      <c r="L120">
        <v>0</v>
      </c>
      <c r="N120" t="s">
        <v>1006</v>
      </c>
      <c r="O120" t="s">
        <v>25</v>
      </c>
      <c r="Q120">
        <v>3</v>
      </c>
      <c r="R120" t="b">
        <v>1</v>
      </c>
      <c r="S120" t="s">
        <v>119</v>
      </c>
      <c r="T120">
        <v>0</v>
      </c>
    </row>
    <row r="121" spans="1:20" x14ac:dyDescent="0.25">
      <c r="A121" t="s">
        <v>826</v>
      </c>
      <c r="B121">
        <v>7</v>
      </c>
      <c r="C121" t="s">
        <v>19</v>
      </c>
      <c r="D121">
        <f t="shared" si="21"/>
        <v>113</v>
      </c>
      <c r="E121">
        <f>E120+1</f>
        <v>96</v>
      </c>
      <c r="F121">
        <f t="shared" si="22"/>
        <v>140</v>
      </c>
      <c r="G121">
        <f t="shared" ref="G121:G123" si="25">E121+3</f>
        <v>99</v>
      </c>
      <c r="H121" t="s">
        <v>20</v>
      </c>
      <c r="I121">
        <v>16</v>
      </c>
      <c r="J121">
        <v>1</v>
      </c>
      <c r="K121">
        <v>0</v>
      </c>
      <c r="L121">
        <v>0</v>
      </c>
      <c r="N121" t="s">
        <v>1006</v>
      </c>
      <c r="O121" t="s">
        <v>27</v>
      </c>
      <c r="Q121">
        <v>2</v>
      </c>
      <c r="R121" t="b">
        <v>0</v>
      </c>
      <c r="S121" t="s">
        <v>119</v>
      </c>
      <c r="T121">
        <v>0</v>
      </c>
    </row>
    <row r="122" spans="1:20" x14ac:dyDescent="0.25">
      <c r="A122" t="s">
        <v>827</v>
      </c>
      <c r="B122">
        <v>7</v>
      </c>
      <c r="C122" t="s">
        <v>19</v>
      </c>
      <c r="D122">
        <f t="shared" si="21"/>
        <v>140</v>
      </c>
      <c r="E122">
        <f>E121</f>
        <v>96</v>
      </c>
      <c r="F122">
        <f t="shared" si="22"/>
        <v>169</v>
      </c>
      <c r="G122">
        <f t="shared" si="25"/>
        <v>99</v>
      </c>
      <c r="H122" t="s">
        <v>20</v>
      </c>
      <c r="I122">
        <v>16</v>
      </c>
      <c r="J122">
        <v>1</v>
      </c>
      <c r="K122">
        <v>0</v>
      </c>
      <c r="L122">
        <v>0</v>
      </c>
      <c r="N122" t="s">
        <v>1006</v>
      </c>
      <c r="O122" t="s">
        <v>27</v>
      </c>
      <c r="Q122">
        <v>2</v>
      </c>
      <c r="R122" t="b">
        <v>0</v>
      </c>
      <c r="S122" t="s">
        <v>119</v>
      </c>
      <c r="T122">
        <v>0</v>
      </c>
    </row>
    <row r="123" spans="1:20" x14ac:dyDescent="0.25">
      <c r="A123" t="s">
        <v>828</v>
      </c>
      <c r="B123">
        <v>7</v>
      </c>
      <c r="C123" t="s">
        <v>19</v>
      </c>
      <c r="D123">
        <f t="shared" si="21"/>
        <v>168</v>
      </c>
      <c r="E123">
        <f>E122</f>
        <v>96</v>
      </c>
      <c r="F123">
        <f t="shared" si="22"/>
        <v>194</v>
      </c>
      <c r="G123">
        <f t="shared" si="25"/>
        <v>99</v>
      </c>
      <c r="H123" t="s">
        <v>20</v>
      </c>
      <c r="I123">
        <v>16</v>
      </c>
      <c r="J123">
        <v>1</v>
      </c>
      <c r="K123">
        <v>0</v>
      </c>
      <c r="L123">
        <v>0</v>
      </c>
      <c r="N123" t="s">
        <v>1006</v>
      </c>
      <c r="O123" t="s">
        <v>27</v>
      </c>
      <c r="Q123">
        <v>2</v>
      </c>
      <c r="R123" t="b">
        <v>0</v>
      </c>
      <c r="S123" t="s">
        <v>119</v>
      </c>
      <c r="T123">
        <v>0</v>
      </c>
    </row>
    <row r="124" spans="1:20" x14ac:dyDescent="0.25">
      <c r="A124" t="s">
        <v>884</v>
      </c>
      <c r="B124">
        <v>7</v>
      </c>
      <c r="C124" t="s">
        <v>19</v>
      </c>
      <c r="D124">
        <f t="shared" si="21"/>
        <v>14</v>
      </c>
      <c r="E124">
        <f>E120+12</f>
        <v>107</v>
      </c>
      <c r="F124">
        <f t="shared" si="22"/>
        <v>112</v>
      </c>
      <c r="G124">
        <f>E124+5</f>
        <v>112</v>
      </c>
      <c r="H124" t="s">
        <v>102</v>
      </c>
      <c r="I124">
        <v>12</v>
      </c>
      <c r="J124">
        <v>0</v>
      </c>
      <c r="K124">
        <v>0</v>
      </c>
      <c r="L124">
        <v>0</v>
      </c>
      <c r="N124" t="s">
        <v>1006</v>
      </c>
      <c r="O124" t="s">
        <v>25</v>
      </c>
      <c r="Q124">
        <v>3</v>
      </c>
      <c r="R124" t="b">
        <v>1</v>
      </c>
      <c r="S124" t="s">
        <v>119</v>
      </c>
      <c r="T124">
        <v>0</v>
      </c>
    </row>
    <row r="125" spans="1:20" x14ac:dyDescent="0.25">
      <c r="A125" t="s">
        <v>885</v>
      </c>
      <c r="B125">
        <v>7</v>
      </c>
      <c r="C125" t="s">
        <v>19</v>
      </c>
      <c r="D125">
        <f t="shared" si="21"/>
        <v>113</v>
      </c>
      <c r="E125">
        <f>E124+1</f>
        <v>108</v>
      </c>
      <c r="F125">
        <f t="shared" si="22"/>
        <v>140</v>
      </c>
      <c r="G125">
        <f t="shared" ref="G125:G127" si="26">E125+3</f>
        <v>111</v>
      </c>
      <c r="H125" t="s">
        <v>20</v>
      </c>
      <c r="I125">
        <v>16</v>
      </c>
      <c r="J125">
        <v>1</v>
      </c>
      <c r="K125">
        <v>0</v>
      </c>
      <c r="L125">
        <v>0</v>
      </c>
      <c r="N125" t="s">
        <v>1006</v>
      </c>
      <c r="O125" t="s">
        <v>27</v>
      </c>
      <c r="Q125">
        <v>2</v>
      </c>
      <c r="R125" t="b">
        <v>0</v>
      </c>
      <c r="S125" t="s">
        <v>119</v>
      </c>
      <c r="T125">
        <v>0</v>
      </c>
    </row>
    <row r="126" spans="1:20" x14ac:dyDescent="0.25">
      <c r="A126" t="s">
        <v>886</v>
      </c>
      <c r="B126">
        <v>7</v>
      </c>
      <c r="C126" t="s">
        <v>19</v>
      </c>
      <c r="D126">
        <f t="shared" si="21"/>
        <v>140</v>
      </c>
      <c r="E126">
        <f>E125</f>
        <v>108</v>
      </c>
      <c r="F126">
        <f t="shared" si="22"/>
        <v>169</v>
      </c>
      <c r="G126">
        <f t="shared" si="26"/>
        <v>111</v>
      </c>
      <c r="H126" t="s">
        <v>20</v>
      </c>
      <c r="I126">
        <v>16</v>
      </c>
      <c r="J126">
        <v>1</v>
      </c>
      <c r="K126">
        <v>0</v>
      </c>
      <c r="L126">
        <v>0</v>
      </c>
      <c r="N126" t="s">
        <v>1006</v>
      </c>
      <c r="O126" t="s">
        <v>27</v>
      </c>
      <c r="Q126">
        <v>2</v>
      </c>
      <c r="R126" t="b">
        <v>0</v>
      </c>
      <c r="S126" t="s">
        <v>119</v>
      </c>
      <c r="T126">
        <v>0</v>
      </c>
    </row>
    <row r="127" spans="1:20" x14ac:dyDescent="0.25">
      <c r="A127" t="s">
        <v>887</v>
      </c>
      <c r="B127">
        <v>7</v>
      </c>
      <c r="C127" t="s">
        <v>19</v>
      </c>
      <c r="D127">
        <f t="shared" si="21"/>
        <v>168</v>
      </c>
      <c r="E127">
        <f>E126</f>
        <v>108</v>
      </c>
      <c r="F127">
        <f t="shared" si="22"/>
        <v>194</v>
      </c>
      <c r="G127">
        <f t="shared" si="26"/>
        <v>111</v>
      </c>
      <c r="H127" t="s">
        <v>20</v>
      </c>
      <c r="I127">
        <v>16</v>
      </c>
      <c r="J127">
        <v>1</v>
      </c>
      <c r="K127">
        <v>0</v>
      </c>
      <c r="L127">
        <v>0</v>
      </c>
      <c r="N127" t="s">
        <v>1006</v>
      </c>
      <c r="O127" t="s">
        <v>27</v>
      </c>
      <c r="Q127">
        <v>2</v>
      </c>
      <c r="R127" t="b">
        <v>0</v>
      </c>
      <c r="S127" t="s">
        <v>119</v>
      </c>
      <c r="T127">
        <v>0</v>
      </c>
    </row>
    <row r="128" spans="1:20" x14ac:dyDescent="0.25">
      <c r="A128" t="s">
        <v>888</v>
      </c>
      <c r="B128">
        <v>7</v>
      </c>
      <c r="C128" t="s">
        <v>19</v>
      </c>
      <c r="D128">
        <f t="shared" si="21"/>
        <v>14</v>
      </c>
      <c r="E128">
        <f>E124+12</f>
        <v>119</v>
      </c>
      <c r="F128">
        <f t="shared" si="22"/>
        <v>112</v>
      </c>
      <c r="G128">
        <f>E128+5</f>
        <v>124</v>
      </c>
      <c r="H128" t="s">
        <v>102</v>
      </c>
      <c r="I128">
        <v>12</v>
      </c>
      <c r="J128">
        <v>0</v>
      </c>
      <c r="K128">
        <v>0</v>
      </c>
      <c r="L128">
        <v>0</v>
      </c>
      <c r="N128" t="s">
        <v>1006</v>
      </c>
      <c r="O128" t="s">
        <v>25</v>
      </c>
      <c r="Q128">
        <v>3</v>
      </c>
      <c r="R128" t="b">
        <v>1</v>
      </c>
      <c r="S128" t="s">
        <v>119</v>
      </c>
      <c r="T128">
        <v>0</v>
      </c>
    </row>
    <row r="129" spans="1:20" x14ac:dyDescent="0.25">
      <c r="A129" t="s">
        <v>889</v>
      </c>
      <c r="B129">
        <v>7</v>
      </c>
      <c r="C129" t="s">
        <v>19</v>
      </c>
      <c r="D129">
        <f t="shared" si="21"/>
        <v>113</v>
      </c>
      <c r="E129">
        <f>E128+1</f>
        <v>120</v>
      </c>
      <c r="F129">
        <f t="shared" si="22"/>
        <v>140</v>
      </c>
      <c r="G129">
        <f t="shared" ref="G129:G131" si="27">E129+3</f>
        <v>123</v>
      </c>
      <c r="H129" t="s">
        <v>20</v>
      </c>
      <c r="I129">
        <v>16</v>
      </c>
      <c r="J129">
        <v>1</v>
      </c>
      <c r="K129">
        <v>0</v>
      </c>
      <c r="L129">
        <v>0</v>
      </c>
      <c r="N129" t="s">
        <v>1006</v>
      </c>
      <c r="O129" t="s">
        <v>27</v>
      </c>
      <c r="Q129">
        <v>2</v>
      </c>
      <c r="R129" t="b">
        <v>0</v>
      </c>
      <c r="S129" t="s">
        <v>119</v>
      </c>
      <c r="T129">
        <v>0</v>
      </c>
    </row>
    <row r="130" spans="1:20" x14ac:dyDescent="0.25">
      <c r="A130" t="s">
        <v>890</v>
      </c>
      <c r="B130">
        <v>7</v>
      </c>
      <c r="C130" t="s">
        <v>19</v>
      </c>
      <c r="D130">
        <f t="shared" si="21"/>
        <v>140</v>
      </c>
      <c r="E130">
        <f>E129</f>
        <v>120</v>
      </c>
      <c r="F130">
        <f t="shared" si="22"/>
        <v>169</v>
      </c>
      <c r="G130">
        <f t="shared" si="27"/>
        <v>123</v>
      </c>
      <c r="H130" t="s">
        <v>20</v>
      </c>
      <c r="I130">
        <v>16</v>
      </c>
      <c r="J130">
        <v>1</v>
      </c>
      <c r="K130">
        <v>0</v>
      </c>
      <c r="L130">
        <v>0</v>
      </c>
      <c r="N130" t="s">
        <v>1006</v>
      </c>
      <c r="O130" t="s">
        <v>27</v>
      </c>
      <c r="Q130">
        <v>2</v>
      </c>
      <c r="R130" t="b">
        <v>0</v>
      </c>
      <c r="S130" t="s">
        <v>119</v>
      </c>
      <c r="T130">
        <v>0</v>
      </c>
    </row>
    <row r="131" spans="1:20" x14ac:dyDescent="0.25">
      <c r="A131" t="s">
        <v>891</v>
      </c>
      <c r="B131">
        <v>7</v>
      </c>
      <c r="C131" t="s">
        <v>19</v>
      </c>
      <c r="D131">
        <f t="shared" si="21"/>
        <v>168</v>
      </c>
      <c r="E131">
        <f>E130</f>
        <v>120</v>
      </c>
      <c r="F131">
        <f t="shared" si="22"/>
        <v>194</v>
      </c>
      <c r="G131">
        <f t="shared" si="27"/>
        <v>123</v>
      </c>
      <c r="H131" t="s">
        <v>20</v>
      </c>
      <c r="I131">
        <v>16</v>
      </c>
      <c r="J131">
        <v>1</v>
      </c>
      <c r="K131">
        <v>0</v>
      </c>
      <c r="L131">
        <v>0</v>
      </c>
      <c r="N131" t="s">
        <v>1006</v>
      </c>
      <c r="O131" t="s">
        <v>27</v>
      </c>
      <c r="Q131">
        <v>2</v>
      </c>
      <c r="R131" t="b">
        <v>0</v>
      </c>
      <c r="S131" t="s">
        <v>119</v>
      </c>
      <c r="T131">
        <v>0</v>
      </c>
    </row>
    <row r="132" spans="1:20" x14ac:dyDescent="0.25">
      <c r="A132" t="s">
        <v>892</v>
      </c>
      <c r="B132">
        <v>7</v>
      </c>
      <c r="C132" t="s">
        <v>19</v>
      </c>
      <c r="D132">
        <f t="shared" si="21"/>
        <v>14</v>
      </c>
      <c r="E132">
        <f>E128+12</f>
        <v>131</v>
      </c>
      <c r="F132">
        <f t="shared" si="22"/>
        <v>112</v>
      </c>
      <c r="G132">
        <f>E132+5</f>
        <v>136</v>
      </c>
      <c r="H132" t="s">
        <v>102</v>
      </c>
      <c r="I132">
        <v>12</v>
      </c>
      <c r="J132">
        <v>0</v>
      </c>
      <c r="K132">
        <v>0</v>
      </c>
      <c r="L132">
        <v>0</v>
      </c>
      <c r="N132" t="s">
        <v>1006</v>
      </c>
      <c r="O132" t="s">
        <v>25</v>
      </c>
      <c r="Q132">
        <v>3</v>
      </c>
      <c r="R132" t="b">
        <v>1</v>
      </c>
      <c r="S132" t="s">
        <v>119</v>
      </c>
      <c r="T132">
        <v>0</v>
      </c>
    </row>
    <row r="133" spans="1:20" x14ac:dyDescent="0.25">
      <c r="A133" t="s">
        <v>893</v>
      </c>
      <c r="B133">
        <v>7</v>
      </c>
      <c r="C133" t="s">
        <v>19</v>
      </c>
      <c r="D133">
        <f t="shared" si="21"/>
        <v>113</v>
      </c>
      <c r="E133">
        <f>E132+1</f>
        <v>132</v>
      </c>
      <c r="F133">
        <f t="shared" si="22"/>
        <v>140</v>
      </c>
      <c r="G133">
        <f t="shared" ref="G133:G135" si="28">E133+3</f>
        <v>135</v>
      </c>
      <c r="H133" t="s">
        <v>20</v>
      </c>
      <c r="I133">
        <v>16</v>
      </c>
      <c r="J133">
        <v>1</v>
      </c>
      <c r="K133">
        <v>0</v>
      </c>
      <c r="L133">
        <v>0</v>
      </c>
      <c r="N133" t="s">
        <v>1006</v>
      </c>
      <c r="O133" t="s">
        <v>27</v>
      </c>
      <c r="Q133">
        <v>2</v>
      </c>
      <c r="R133" t="b">
        <v>0</v>
      </c>
      <c r="S133" t="s">
        <v>119</v>
      </c>
      <c r="T133">
        <v>0</v>
      </c>
    </row>
    <row r="134" spans="1:20" x14ac:dyDescent="0.25">
      <c r="A134" t="s">
        <v>894</v>
      </c>
      <c r="B134">
        <v>7</v>
      </c>
      <c r="C134" t="s">
        <v>19</v>
      </c>
      <c r="D134">
        <f t="shared" si="21"/>
        <v>140</v>
      </c>
      <c r="E134">
        <f>E133</f>
        <v>132</v>
      </c>
      <c r="F134">
        <f t="shared" si="22"/>
        <v>169</v>
      </c>
      <c r="G134">
        <f t="shared" si="28"/>
        <v>135</v>
      </c>
      <c r="H134" t="s">
        <v>20</v>
      </c>
      <c r="I134">
        <v>16</v>
      </c>
      <c r="J134">
        <v>1</v>
      </c>
      <c r="K134">
        <v>0</v>
      </c>
      <c r="L134">
        <v>0</v>
      </c>
      <c r="N134" t="s">
        <v>1006</v>
      </c>
      <c r="O134" t="s">
        <v>27</v>
      </c>
      <c r="Q134">
        <v>2</v>
      </c>
      <c r="R134" t="b">
        <v>0</v>
      </c>
      <c r="S134" t="s">
        <v>119</v>
      </c>
      <c r="T134">
        <v>0</v>
      </c>
    </row>
    <row r="135" spans="1:20" x14ac:dyDescent="0.25">
      <c r="A135" t="s">
        <v>895</v>
      </c>
      <c r="B135">
        <v>7</v>
      </c>
      <c r="C135" t="s">
        <v>19</v>
      </c>
      <c r="D135">
        <f t="shared" si="21"/>
        <v>168</v>
      </c>
      <c r="E135">
        <f>E134</f>
        <v>132</v>
      </c>
      <c r="F135">
        <f t="shared" si="22"/>
        <v>194</v>
      </c>
      <c r="G135">
        <f t="shared" si="28"/>
        <v>135</v>
      </c>
      <c r="H135" t="s">
        <v>20</v>
      </c>
      <c r="I135">
        <v>16</v>
      </c>
      <c r="J135">
        <v>1</v>
      </c>
      <c r="K135">
        <v>0</v>
      </c>
      <c r="L135">
        <v>0</v>
      </c>
      <c r="N135" t="s">
        <v>1006</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1"/>
        <v>14</v>
      </c>
      <c r="E136">
        <f>E132+12</f>
        <v>143</v>
      </c>
      <c r="F136">
        <f t="shared" si="22"/>
        <v>112</v>
      </c>
      <c r="G136">
        <f>E136+5</f>
        <v>148</v>
      </c>
      <c r="H136" t="s">
        <v>102</v>
      </c>
      <c r="I136">
        <v>12</v>
      </c>
      <c r="J136">
        <v>0</v>
      </c>
      <c r="K136">
        <v>0</v>
      </c>
      <c r="L136">
        <v>0</v>
      </c>
      <c r="N136" t="s">
        <v>1006</v>
      </c>
      <c r="O136" t="s">
        <v>25</v>
      </c>
      <c r="Q136">
        <v>3</v>
      </c>
      <c r="R136" t="b">
        <v>1</v>
      </c>
      <c r="S136" t="s">
        <v>119</v>
      </c>
      <c r="T136">
        <v>0</v>
      </c>
    </row>
    <row r="137" spans="1:20" x14ac:dyDescent="0.25">
      <c r="A137" t="str">
        <f>A136&amp;"_response1"</f>
        <v>policy_checklist2_text8_response1</v>
      </c>
      <c r="B137">
        <v>7</v>
      </c>
      <c r="C137" t="s">
        <v>19</v>
      </c>
      <c r="D137">
        <f t="shared" si="21"/>
        <v>113</v>
      </c>
      <c r="E137">
        <f>E136+1</f>
        <v>144</v>
      </c>
      <c r="F137">
        <f t="shared" si="22"/>
        <v>140</v>
      </c>
      <c r="G137">
        <f t="shared" ref="G137:G139" si="29">E137+3</f>
        <v>147</v>
      </c>
      <c r="H137" t="s">
        <v>20</v>
      </c>
      <c r="I137">
        <v>16</v>
      </c>
      <c r="J137">
        <v>1</v>
      </c>
      <c r="K137">
        <v>0</v>
      </c>
      <c r="L137">
        <v>0</v>
      </c>
      <c r="N137" t="s">
        <v>1006</v>
      </c>
      <c r="O137" t="s">
        <v>27</v>
      </c>
      <c r="Q137">
        <v>2</v>
      </c>
      <c r="R137" t="b">
        <v>0</v>
      </c>
      <c r="S137" t="s">
        <v>119</v>
      </c>
      <c r="T137">
        <v>0</v>
      </c>
    </row>
    <row r="138" spans="1:20" x14ac:dyDescent="0.25">
      <c r="A138" t="str">
        <f>A136&amp;"_response2"</f>
        <v>policy_checklist2_text8_response2</v>
      </c>
      <c r="B138">
        <v>7</v>
      </c>
      <c r="C138" t="s">
        <v>19</v>
      </c>
      <c r="D138">
        <f t="shared" si="21"/>
        <v>140</v>
      </c>
      <c r="E138">
        <f>E137</f>
        <v>144</v>
      </c>
      <c r="F138">
        <f t="shared" si="22"/>
        <v>169</v>
      </c>
      <c r="G138">
        <f t="shared" si="29"/>
        <v>147</v>
      </c>
      <c r="H138" t="s">
        <v>20</v>
      </c>
      <c r="I138">
        <v>16</v>
      </c>
      <c r="J138">
        <v>1</v>
      </c>
      <c r="K138">
        <v>0</v>
      </c>
      <c r="L138">
        <v>0</v>
      </c>
      <c r="N138" t="s">
        <v>1006</v>
      </c>
      <c r="O138" t="s">
        <v>27</v>
      </c>
      <c r="Q138">
        <v>2</v>
      </c>
      <c r="R138" t="b">
        <v>0</v>
      </c>
      <c r="S138" t="s">
        <v>119</v>
      </c>
      <c r="T138">
        <v>0</v>
      </c>
    </row>
    <row r="139" spans="1:20" x14ac:dyDescent="0.25">
      <c r="A139" t="str">
        <f>A136&amp;"_response3"</f>
        <v>policy_checklist2_text8_response3</v>
      </c>
      <c r="B139">
        <v>7</v>
      </c>
      <c r="C139" t="s">
        <v>19</v>
      </c>
      <c r="D139">
        <f t="shared" si="21"/>
        <v>168</v>
      </c>
      <c r="E139">
        <f>E138</f>
        <v>144</v>
      </c>
      <c r="F139">
        <f t="shared" si="22"/>
        <v>194</v>
      </c>
      <c r="G139">
        <f t="shared" si="29"/>
        <v>147</v>
      </c>
      <c r="H139" t="s">
        <v>20</v>
      </c>
      <c r="I139">
        <v>16</v>
      </c>
      <c r="J139">
        <v>1</v>
      </c>
      <c r="K139">
        <v>0</v>
      </c>
      <c r="L139">
        <v>0</v>
      </c>
      <c r="N139" t="s">
        <v>1006</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1"/>
        <v>14</v>
      </c>
      <c r="E140">
        <f>E136+12</f>
        <v>155</v>
      </c>
      <c r="F140">
        <f t="shared" si="22"/>
        <v>112</v>
      </c>
      <c r="G140">
        <f>E140+5</f>
        <v>160</v>
      </c>
      <c r="H140" t="s">
        <v>102</v>
      </c>
      <c r="I140">
        <v>12</v>
      </c>
      <c r="J140">
        <v>0</v>
      </c>
      <c r="K140">
        <v>0</v>
      </c>
      <c r="L140">
        <v>0</v>
      </c>
      <c r="N140" t="s">
        <v>1006</v>
      </c>
      <c r="O140" t="s">
        <v>25</v>
      </c>
      <c r="Q140">
        <v>3</v>
      </c>
      <c r="R140" t="b">
        <v>1</v>
      </c>
      <c r="S140" t="s">
        <v>119</v>
      </c>
      <c r="T140">
        <v>0</v>
      </c>
    </row>
    <row r="141" spans="1:20" x14ac:dyDescent="0.25">
      <c r="A141" t="str">
        <f>A140&amp;"_response1"</f>
        <v>policy_checklist2_text9_response1</v>
      </c>
      <c r="B141">
        <v>7</v>
      </c>
      <c r="C141" t="s">
        <v>19</v>
      </c>
      <c r="D141">
        <f t="shared" si="21"/>
        <v>113</v>
      </c>
      <c r="E141">
        <f>E140+1</f>
        <v>156</v>
      </c>
      <c r="F141">
        <f t="shared" si="22"/>
        <v>140</v>
      </c>
      <c r="G141">
        <f t="shared" ref="G141:G143" si="30">E141+3</f>
        <v>159</v>
      </c>
      <c r="H141" t="s">
        <v>20</v>
      </c>
      <c r="I141">
        <v>16</v>
      </c>
      <c r="J141">
        <v>1</v>
      </c>
      <c r="K141">
        <v>0</v>
      </c>
      <c r="L141">
        <v>0</v>
      </c>
      <c r="N141" t="s">
        <v>1006</v>
      </c>
      <c r="O141" t="s">
        <v>27</v>
      </c>
      <c r="Q141">
        <v>2</v>
      </c>
      <c r="R141" t="b">
        <v>0</v>
      </c>
      <c r="S141" t="s">
        <v>119</v>
      </c>
      <c r="T141">
        <v>0</v>
      </c>
    </row>
    <row r="142" spans="1:20" x14ac:dyDescent="0.25">
      <c r="A142" t="str">
        <f>A140&amp;"_response2"</f>
        <v>policy_checklist2_text9_response2</v>
      </c>
      <c r="B142">
        <v>7</v>
      </c>
      <c r="C142" t="s">
        <v>19</v>
      </c>
      <c r="D142">
        <f t="shared" si="21"/>
        <v>140</v>
      </c>
      <c r="E142">
        <f>E141</f>
        <v>156</v>
      </c>
      <c r="F142">
        <f t="shared" si="22"/>
        <v>169</v>
      </c>
      <c r="G142">
        <f t="shared" si="30"/>
        <v>159</v>
      </c>
      <c r="H142" t="s">
        <v>20</v>
      </c>
      <c r="I142">
        <v>16</v>
      </c>
      <c r="J142">
        <v>1</v>
      </c>
      <c r="K142">
        <v>0</v>
      </c>
      <c r="L142">
        <v>0</v>
      </c>
      <c r="N142" t="s">
        <v>1006</v>
      </c>
      <c r="O142" t="s">
        <v>27</v>
      </c>
      <c r="Q142">
        <v>2</v>
      </c>
      <c r="R142" t="b">
        <v>0</v>
      </c>
      <c r="S142" t="s">
        <v>119</v>
      </c>
      <c r="T142">
        <v>0</v>
      </c>
    </row>
    <row r="143" spans="1:20" x14ac:dyDescent="0.25">
      <c r="A143" t="str">
        <f>A140&amp;"_response3"</f>
        <v>policy_checklist2_text9_response3</v>
      </c>
      <c r="B143">
        <v>7</v>
      </c>
      <c r="C143" t="s">
        <v>19</v>
      </c>
      <c r="D143">
        <f t="shared" si="21"/>
        <v>168</v>
      </c>
      <c r="E143">
        <f>E142</f>
        <v>156</v>
      </c>
      <c r="F143">
        <f t="shared" si="22"/>
        <v>194</v>
      </c>
      <c r="G143">
        <f t="shared" si="30"/>
        <v>159</v>
      </c>
      <c r="H143" t="s">
        <v>20</v>
      </c>
      <c r="I143">
        <v>16</v>
      </c>
      <c r="J143">
        <v>1</v>
      </c>
      <c r="K143">
        <v>0</v>
      </c>
      <c r="L143">
        <v>0</v>
      </c>
      <c r="N143" t="s">
        <v>1006</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1"/>
        <v>14</v>
      </c>
      <c r="E144">
        <f>E140+12</f>
        <v>167</v>
      </c>
      <c r="F144">
        <f t="shared" si="22"/>
        <v>112</v>
      </c>
      <c r="G144">
        <f>E144+5</f>
        <v>172</v>
      </c>
      <c r="H144" t="s">
        <v>102</v>
      </c>
      <c r="I144">
        <v>12</v>
      </c>
      <c r="J144">
        <v>0</v>
      </c>
      <c r="K144">
        <v>0</v>
      </c>
      <c r="L144">
        <v>0</v>
      </c>
      <c r="N144" t="s">
        <v>1006</v>
      </c>
      <c r="O144" t="s">
        <v>25</v>
      </c>
      <c r="Q144">
        <v>3</v>
      </c>
      <c r="R144" t="b">
        <v>1</v>
      </c>
      <c r="S144" t="s">
        <v>119</v>
      </c>
      <c r="T144">
        <v>0</v>
      </c>
    </row>
    <row r="145" spans="1:20" x14ac:dyDescent="0.25">
      <c r="A145" t="str">
        <f>A144&amp;"_response1"</f>
        <v>policy_checklist2_text10_response1</v>
      </c>
      <c r="B145">
        <v>7</v>
      </c>
      <c r="C145" t="s">
        <v>19</v>
      </c>
      <c r="D145">
        <f t="shared" si="21"/>
        <v>113</v>
      </c>
      <c r="E145">
        <f>E144+1</f>
        <v>168</v>
      </c>
      <c r="F145">
        <f t="shared" si="22"/>
        <v>140</v>
      </c>
      <c r="G145">
        <f t="shared" ref="G145:G147" si="31">E145+3</f>
        <v>171</v>
      </c>
      <c r="H145" t="s">
        <v>20</v>
      </c>
      <c r="I145">
        <v>16</v>
      </c>
      <c r="J145">
        <v>1</v>
      </c>
      <c r="K145">
        <v>0</v>
      </c>
      <c r="L145">
        <v>0</v>
      </c>
      <c r="N145" t="s">
        <v>1006</v>
      </c>
      <c r="O145" t="s">
        <v>27</v>
      </c>
      <c r="Q145">
        <v>2</v>
      </c>
      <c r="R145" t="b">
        <v>0</v>
      </c>
      <c r="S145" t="s">
        <v>119</v>
      </c>
      <c r="T145">
        <v>0</v>
      </c>
    </row>
    <row r="146" spans="1:20" x14ac:dyDescent="0.25">
      <c r="A146" t="str">
        <f>A144&amp;"_response2"</f>
        <v>policy_checklist2_text10_response2</v>
      </c>
      <c r="B146">
        <v>7</v>
      </c>
      <c r="C146" t="s">
        <v>19</v>
      </c>
      <c r="D146">
        <f t="shared" si="21"/>
        <v>140</v>
      </c>
      <c r="E146">
        <f>E145</f>
        <v>168</v>
      </c>
      <c r="F146">
        <f t="shared" si="22"/>
        <v>169</v>
      </c>
      <c r="G146">
        <f t="shared" si="31"/>
        <v>171</v>
      </c>
      <c r="H146" t="s">
        <v>20</v>
      </c>
      <c r="I146">
        <v>16</v>
      </c>
      <c r="J146">
        <v>1</v>
      </c>
      <c r="K146">
        <v>0</v>
      </c>
      <c r="L146">
        <v>0</v>
      </c>
      <c r="N146" t="s">
        <v>1006</v>
      </c>
      <c r="O146" t="s">
        <v>27</v>
      </c>
      <c r="Q146">
        <v>2</v>
      </c>
      <c r="R146" t="b">
        <v>0</v>
      </c>
      <c r="S146" t="s">
        <v>119</v>
      </c>
      <c r="T146">
        <v>0</v>
      </c>
    </row>
    <row r="147" spans="1:20" x14ac:dyDescent="0.25">
      <c r="A147" t="str">
        <f>A144&amp;"_response3"</f>
        <v>policy_checklist2_text10_response3</v>
      </c>
      <c r="B147">
        <v>7</v>
      </c>
      <c r="C147" t="s">
        <v>19</v>
      </c>
      <c r="D147">
        <f t="shared" si="21"/>
        <v>168</v>
      </c>
      <c r="E147">
        <f>E146</f>
        <v>168</v>
      </c>
      <c r="F147">
        <f t="shared" si="22"/>
        <v>194</v>
      </c>
      <c r="G147">
        <f t="shared" si="31"/>
        <v>171</v>
      </c>
      <c r="H147" t="s">
        <v>20</v>
      </c>
      <c r="I147">
        <v>16</v>
      </c>
      <c r="J147">
        <v>1</v>
      </c>
      <c r="K147">
        <v>0</v>
      </c>
      <c r="L147">
        <v>0</v>
      </c>
      <c r="N147" t="s">
        <v>1006</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1"/>
        <v>14</v>
      </c>
      <c r="E148">
        <f>E144+12</f>
        <v>179</v>
      </c>
      <c r="F148">
        <f t="shared" si="22"/>
        <v>112</v>
      </c>
      <c r="G148">
        <f>E148+5</f>
        <v>184</v>
      </c>
      <c r="H148" t="s">
        <v>102</v>
      </c>
      <c r="I148">
        <v>12</v>
      </c>
      <c r="J148">
        <v>0</v>
      </c>
      <c r="K148">
        <v>0</v>
      </c>
      <c r="L148">
        <v>0</v>
      </c>
      <c r="N148" t="s">
        <v>1006</v>
      </c>
      <c r="O148" t="s">
        <v>25</v>
      </c>
      <c r="Q148">
        <v>3</v>
      </c>
      <c r="R148" t="b">
        <v>1</v>
      </c>
      <c r="S148" t="s">
        <v>119</v>
      </c>
      <c r="T148">
        <v>0</v>
      </c>
    </row>
    <row r="149" spans="1:20" x14ac:dyDescent="0.25">
      <c r="A149" t="str">
        <f>A148&amp;"_response1"</f>
        <v>policy_checklist2_text11_response1</v>
      </c>
      <c r="B149">
        <v>7</v>
      </c>
      <c r="C149" t="s">
        <v>19</v>
      </c>
      <c r="D149">
        <f t="shared" si="21"/>
        <v>113</v>
      </c>
      <c r="E149">
        <f>E148+1</f>
        <v>180</v>
      </c>
      <c r="F149">
        <f t="shared" si="22"/>
        <v>140</v>
      </c>
      <c r="G149">
        <f t="shared" ref="G149:G151" si="32">E149+3</f>
        <v>183</v>
      </c>
      <c r="H149" t="s">
        <v>20</v>
      </c>
      <c r="I149">
        <v>16</v>
      </c>
      <c r="J149">
        <v>1</v>
      </c>
      <c r="K149">
        <v>0</v>
      </c>
      <c r="L149">
        <v>0</v>
      </c>
      <c r="N149" t="s">
        <v>1006</v>
      </c>
      <c r="O149" t="s">
        <v>27</v>
      </c>
      <c r="Q149">
        <v>2</v>
      </c>
      <c r="R149" t="b">
        <v>0</v>
      </c>
      <c r="S149" t="s">
        <v>119</v>
      </c>
      <c r="T149">
        <v>0</v>
      </c>
    </row>
    <row r="150" spans="1:20" x14ac:dyDescent="0.25">
      <c r="A150" t="str">
        <f>A148&amp;"_response2"</f>
        <v>policy_checklist2_text11_response2</v>
      </c>
      <c r="B150">
        <v>7</v>
      </c>
      <c r="C150" t="s">
        <v>19</v>
      </c>
      <c r="D150">
        <f t="shared" si="21"/>
        <v>140</v>
      </c>
      <c r="E150">
        <f>E149</f>
        <v>180</v>
      </c>
      <c r="F150">
        <f t="shared" si="22"/>
        <v>169</v>
      </c>
      <c r="G150">
        <f t="shared" si="32"/>
        <v>183</v>
      </c>
      <c r="H150" t="s">
        <v>20</v>
      </c>
      <c r="I150">
        <v>16</v>
      </c>
      <c r="J150">
        <v>1</v>
      </c>
      <c r="K150">
        <v>0</v>
      </c>
      <c r="L150">
        <v>0</v>
      </c>
      <c r="N150" t="s">
        <v>1006</v>
      </c>
      <c r="O150" t="s">
        <v>27</v>
      </c>
      <c r="Q150">
        <v>2</v>
      </c>
      <c r="R150" t="b">
        <v>0</v>
      </c>
      <c r="S150" t="s">
        <v>119</v>
      </c>
      <c r="T150">
        <v>0</v>
      </c>
    </row>
    <row r="151" spans="1:20" x14ac:dyDescent="0.25">
      <c r="A151" t="str">
        <f>A148&amp;"_response3"</f>
        <v>policy_checklist2_text11_response3</v>
      </c>
      <c r="B151">
        <v>7</v>
      </c>
      <c r="C151" t="s">
        <v>19</v>
      </c>
      <c r="D151">
        <f t="shared" si="21"/>
        <v>168</v>
      </c>
      <c r="E151">
        <f>E150</f>
        <v>180</v>
      </c>
      <c r="F151">
        <f t="shared" si="22"/>
        <v>194</v>
      </c>
      <c r="G151">
        <f t="shared" si="32"/>
        <v>183</v>
      </c>
      <c r="H151" t="s">
        <v>20</v>
      </c>
      <c r="I151">
        <v>16</v>
      </c>
      <c r="J151">
        <v>1</v>
      </c>
      <c r="K151">
        <v>0</v>
      </c>
      <c r="L151">
        <v>0</v>
      </c>
      <c r="N151" t="s">
        <v>1006</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1"/>
        <v>14</v>
      </c>
      <c r="E152">
        <f>E148+12</f>
        <v>191</v>
      </c>
      <c r="F152">
        <f t="shared" si="22"/>
        <v>112</v>
      </c>
      <c r="G152">
        <f>E152+5</f>
        <v>196</v>
      </c>
      <c r="H152" t="s">
        <v>102</v>
      </c>
      <c r="I152">
        <v>12</v>
      </c>
      <c r="J152">
        <v>0</v>
      </c>
      <c r="K152">
        <v>0</v>
      </c>
      <c r="L152">
        <v>0</v>
      </c>
      <c r="N152" t="s">
        <v>1006</v>
      </c>
      <c r="O152" t="s">
        <v>25</v>
      </c>
      <c r="Q152">
        <v>3</v>
      </c>
      <c r="R152" t="b">
        <v>1</v>
      </c>
      <c r="S152" t="s">
        <v>119</v>
      </c>
      <c r="T152">
        <v>0</v>
      </c>
    </row>
    <row r="153" spans="1:20" x14ac:dyDescent="0.25">
      <c r="A153" t="str">
        <f>A152&amp;"_response1"</f>
        <v>policy_checklist2_text12_response1</v>
      </c>
      <c r="B153">
        <v>7</v>
      </c>
      <c r="C153" t="s">
        <v>19</v>
      </c>
      <c r="D153">
        <f t="shared" si="21"/>
        <v>113</v>
      </c>
      <c r="E153">
        <f>E152+1</f>
        <v>192</v>
      </c>
      <c r="F153">
        <f t="shared" si="22"/>
        <v>140</v>
      </c>
      <c r="G153">
        <f t="shared" ref="G153:G155" si="33">E153+3</f>
        <v>195</v>
      </c>
      <c r="H153" t="s">
        <v>20</v>
      </c>
      <c r="I153">
        <v>16</v>
      </c>
      <c r="J153">
        <v>1</v>
      </c>
      <c r="K153">
        <v>0</v>
      </c>
      <c r="L153">
        <v>0</v>
      </c>
      <c r="N153" t="s">
        <v>1006</v>
      </c>
      <c r="O153" t="s">
        <v>27</v>
      </c>
      <c r="Q153">
        <v>2</v>
      </c>
      <c r="R153" t="b">
        <v>0</v>
      </c>
      <c r="S153" t="s">
        <v>119</v>
      </c>
      <c r="T153">
        <v>0</v>
      </c>
    </row>
    <row r="154" spans="1:20" x14ac:dyDescent="0.25">
      <c r="A154" t="str">
        <f>A152&amp;"_response2"</f>
        <v>policy_checklist2_text12_response2</v>
      </c>
      <c r="B154">
        <v>7</v>
      </c>
      <c r="C154" t="s">
        <v>19</v>
      </c>
      <c r="D154">
        <f t="shared" si="21"/>
        <v>140</v>
      </c>
      <c r="E154">
        <f>E153</f>
        <v>192</v>
      </c>
      <c r="F154">
        <f t="shared" si="22"/>
        <v>169</v>
      </c>
      <c r="G154">
        <f t="shared" si="33"/>
        <v>195</v>
      </c>
      <c r="H154" t="s">
        <v>20</v>
      </c>
      <c r="I154">
        <v>16</v>
      </c>
      <c r="J154">
        <v>1</v>
      </c>
      <c r="K154">
        <v>0</v>
      </c>
      <c r="L154">
        <v>0</v>
      </c>
      <c r="N154" t="s">
        <v>1006</v>
      </c>
      <c r="O154" t="s">
        <v>27</v>
      </c>
      <c r="Q154">
        <v>2</v>
      </c>
      <c r="R154" t="b">
        <v>0</v>
      </c>
      <c r="S154" t="s">
        <v>119</v>
      </c>
      <c r="T154">
        <v>0</v>
      </c>
    </row>
    <row r="155" spans="1:20" x14ac:dyDescent="0.25">
      <c r="A155" t="str">
        <f>A152&amp;"_response3"</f>
        <v>policy_checklist2_text12_response3</v>
      </c>
      <c r="B155">
        <v>7</v>
      </c>
      <c r="C155" t="s">
        <v>19</v>
      </c>
      <c r="D155">
        <f t="shared" si="21"/>
        <v>168</v>
      </c>
      <c r="E155">
        <f>E154</f>
        <v>192</v>
      </c>
      <c r="F155">
        <f t="shared" si="22"/>
        <v>194</v>
      </c>
      <c r="G155">
        <f t="shared" si="33"/>
        <v>195</v>
      </c>
      <c r="H155" t="s">
        <v>20</v>
      </c>
      <c r="I155">
        <v>16</v>
      </c>
      <c r="J155">
        <v>1</v>
      </c>
      <c r="K155">
        <v>0</v>
      </c>
      <c r="L155">
        <v>0</v>
      </c>
      <c r="N155" t="s">
        <v>1006</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1"/>
        <v>14</v>
      </c>
      <c r="E156">
        <f>E152+12</f>
        <v>203</v>
      </c>
      <c r="F156">
        <f t="shared" si="22"/>
        <v>112</v>
      </c>
      <c r="G156">
        <f>E156+5</f>
        <v>208</v>
      </c>
      <c r="H156" t="s">
        <v>102</v>
      </c>
      <c r="I156">
        <v>12</v>
      </c>
      <c r="J156">
        <v>0</v>
      </c>
      <c r="K156">
        <v>0</v>
      </c>
      <c r="L156">
        <v>0</v>
      </c>
      <c r="N156" t="s">
        <v>1006</v>
      </c>
      <c r="O156" t="s">
        <v>25</v>
      </c>
      <c r="Q156">
        <v>3</v>
      </c>
      <c r="R156" t="b">
        <v>1</v>
      </c>
      <c r="S156" t="s">
        <v>119</v>
      </c>
      <c r="T156">
        <v>0</v>
      </c>
    </row>
    <row r="157" spans="1:20" x14ac:dyDescent="0.25">
      <c r="A157" t="str">
        <f>A156&amp;"_response1"</f>
        <v>policy_checklist2_text13_response1</v>
      </c>
      <c r="B157">
        <v>7</v>
      </c>
      <c r="C157" t="s">
        <v>19</v>
      </c>
      <c r="D157">
        <f t="shared" si="21"/>
        <v>113</v>
      </c>
      <c r="E157">
        <f>E156+1</f>
        <v>204</v>
      </c>
      <c r="F157">
        <f t="shared" si="22"/>
        <v>140</v>
      </c>
      <c r="G157">
        <f t="shared" ref="G157:G159" si="34">E157+3</f>
        <v>207</v>
      </c>
      <c r="H157" t="s">
        <v>20</v>
      </c>
      <c r="I157">
        <v>16</v>
      </c>
      <c r="J157">
        <v>1</v>
      </c>
      <c r="K157">
        <v>0</v>
      </c>
      <c r="L157">
        <v>0</v>
      </c>
      <c r="N157" t="s">
        <v>1006</v>
      </c>
      <c r="O157" t="s">
        <v>27</v>
      </c>
      <c r="Q157">
        <v>2</v>
      </c>
      <c r="R157" t="b">
        <v>0</v>
      </c>
      <c r="S157" t="s">
        <v>119</v>
      </c>
      <c r="T157">
        <v>0</v>
      </c>
    </row>
    <row r="158" spans="1:20" x14ac:dyDescent="0.25">
      <c r="A158" t="str">
        <f>A156&amp;"_response2"</f>
        <v>policy_checklist2_text13_response2</v>
      </c>
      <c r="B158">
        <v>7</v>
      </c>
      <c r="C158" t="s">
        <v>19</v>
      </c>
      <c r="D158">
        <f t="shared" si="21"/>
        <v>140</v>
      </c>
      <c r="E158">
        <f>E157</f>
        <v>204</v>
      </c>
      <c r="F158">
        <f t="shared" si="22"/>
        <v>169</v>
      </c>
      <c r="G158">
        <f t="shared" si="34"/>
        <v>207</v>
      </c>
      <c r="H158" t="s">
        <v>20</v>
      </c>
      <c r="I158">
        <v>16</v>
      </c>
      <c r="J158">
        <v>1</v>
      </c>
      <c r="K158">
        <v>0</v>
      </c>
      <c r="L158">
        <v>0</v>
      </c>
      <c r="N158" t="s">
        <v>1006</v>
      </c>
      <c r="O158" t="s">
        <v>27</v>
      </c>
      <c r="Q158">
        <v>2</v>
      </c>
      <c r="R158" t="b">
        <v>0</v>
      </c>
      <c r="S158" t="s">
        <v>119</v>
      </c>
      <c r="T158">
        <v>0</v>
      </c>
    </row>
    <row r="159" spans="1:20" x14ac:dyDescent="0.25">
      <c r="A159" t="str">
        <f>A156&amp;"_response3"</f>
        <v>policy_checklist2_text13_response3</v>
      </c>
      <c r="B159">
        <v>7</v>
      </c>
      <c r="C159" t="s">
        <v>19</v>
      </c>
      <c r="D159">
        <f t="shared" si="21"/>
        <v>168</v>
      </c>
      <c r="E159">
        <f>E158</f>
        <v>204</v>
      </c>
      <c r="F159">
        <f t="shared" si="22"/>
        <v>194</v>
      </c>
      <c r="G159">
        <f t="shared" si="34"/>
        <v>207</v>
      </c>
      <c r="H159" t="s">
        <v>20</v>
      </c>
      <c r="I159">
        <v>16</v>
      </c>
      <c r="J159">
        <v>1</v>
      </c>
      <c r="K159">
        <v>0</v>
      </c>
      <c r="L159">
        <v>0</v>
      </c>
      <c r="N159" t="s">
        <v>1006</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1"/>
        <v>14</v>
      </c>
      <c r="E160">
        <f>E156+12</f>
        <v>215</v>
      </c>
      <c r="F160">
        <f t="shared" si="22"/>
        <v>112</v>
      </c>
      <c r="G160">
        <f>E160+5</f>
        <v>220</v>
      </c>
      <c r="H160" t="s">
        <v>102</v>
      </c>
      <c r="I160">
        <v>12</v>
      </c>
      <c r="J160">
        <v>0</v>
      </c>
      <c r="K160">
        <v>0</v>
      </c>
      <c r="L160">
        <v>0</v>
      </c>
      <c r="N160" t="s">
        <v>1006</v>
      </c>
      <c r="O160" t="s">
        <v>25</v>
      </c>
      <c r="Q160">
        <v>3</v>
      </c>
      <c r="R160" t="b">
        <v>1</v>
      </c>
      <c r="S160" t="s">
        <v>119</v>
      </c>
      <c r="T160">
        <v>0</v>
      </c>
    </row>
    <row r="161" spans="1:20" x14ac:dyDescent="0.25">
      <c r="A161" t="str">
        <f>A160&amp;"_response1"</f>
        <v>policy_checklist2_text14_response1</v>
      </c>
      <c r="B161">
        <v>7</v>
      </c>
      <c r="C161" t="s">
        <v>19</v>
      </c>
      <c r="D161">
        <f t="shared" si="21"/>
        <v>113</v>
      </c>
      <c r="E161">
        <f>E160+1</f>
        <v>216</v>
      </c>
      <c r="F161">
        <f t="shared" si="22"/>
        <v>140</v>
      </c>
      <c r="G161">
        <f t="shared" ref="G161:G163" si="35">E161+3</f>
        <v>219</v>
      </c>
      <c r="H161" t="s">
        <v>20</v>
      </c>
      <c r="I161">
        <v>16</v>
      </c>
      <c r="J161">
        <v>1</v>
      </c>
      <c r="K161">
        <v>0</v>
      </c>
      <c r="L161">
        <v>0</v>
      </c>
      <c r="N161" t="s">
        <v>1006</v>
      </c>
      <c r="O161" t="s">
        <v>27</v>
      </c>
      <c r="Q161">
        <v>2</v>
      </c>
      <c r="R161" t="b">
        <v>0</v>
      </c>
      <c r="S161" t="s">
        <v>119</v>
      </c>
      <c r="T161">
        <v>0</v>
      </c>
    </row>
    <row r="162" spans="1:20" x14ac:dyDescent="0.25">
      <c r="A162" t="str">
        <f>A160&amp;"_response2"</f>
        <v>policy_checklist2_text14_response2</v>
      </c>
      <c r="B162">
        <v>7</v>
      </c>
      <c r="C162" t="s">
        <v>19</v>
      </c>
      <c r="D162">
        <f t="shared" si="21"/>
        <v>140</v>
      </c>
      <c r="E162">
        <f>E161</f>
        <v>216</v>
      </c>
      <c r="F162">
        <f t="shared" si="22"/>
        <v>169</v>
      </c>
      <c r="G162">
        <f t="shared" si="35"/>
        <v>219</v>
      </c>
      <c r="H162" t="s">
        <v>20</v>
      </c>
      <c r="I162">
        <v>16</v>
      </c>
      <c r="J162">
        <v>1</v>
      </c>
      <c r="K162">
        <v>0</v>
      </c>
      <c r="L162">
        <v>0</v>
      </c>
      <c r="N162" t="s">
        <v>1006</v>
      </c>
      <c r="O162" t="s">
        <v>27</v>
      </c>
      <c r="Q162">
        <v>2</v>
      </c>
      <c r="R162" t="b">
        <v>0</v>
      </c>
      <c r="S162" t="s">
        <v>119</v>
      </c>
      <c r="T162">
        <v>0</v>
      </c>
    </row>
    <row r="163" spans="1:20" x14ac:dyDescent="0.25">
      <c r="A163" t="str">
        <f>A160&amp;"_response3"</f>
        <v>policy_checklist2_text14_response3</v>
      </c>
      <c r="B163">
        <v>7</v>
      </c>
      <c r="C163" t="s">
        <v>19</v>
      </c>
      <c r="D163">
        <f t="shared" si="21"/>
        <v>168</v>
      </c>
      <c r="E163">
        <f>E162</f>
        <v>216</v>
      </c>
      <c r="F163">
        <f t="shared" si="22"/>
        <v>194</v>
      </c>
      <c r="G163">
        <f t="shared" si="35"/>
        <v>219</v>
      </c>
      <c r="H163" t="s">
        <v>20</v>
      </c>
      <c r="I163">
        <v>16</v>
      </c>
      <c r="J163">
        <v>1</v>
      </c>
      <c r="K163">
        <v>0</v>
      </c>
      <c r="L163">
        <v>0</v>
      </c>
      <c r="N163" t="s">
        <v>1006</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1"/>
        <v>14</v>
      </c>
      <c r="E164">
        <f>E160+12</f>
        <v>227</v>
      </c>
      <c r="F164">
        <f t="shared" si="22"/>
        <v>112</v>
      </c>
      <c r="G164">
        <f>E164+5</f>
        <v>232</v>
      </c>
      <c r="H164" t="s">
        <v>102</v>
      </c>
      <c r="I164">
        <v>12</v>
      </c>
      <c r="J164">
        <v>0</v>
      </c>
      <c r="K164">
        <v>0</v>
      </c>
      <c r="L164">
        <v>0</v>
      </c>
      <c r="N164" t="s">
        <v>1006</v>
      </c>
      <c r="O164" t="s">
        <v>25</v>
      </c>
      <c r="Q164">
        <v>3</v>
      </c>
      <c r="R164" t="b">
        <v>1</v>
      </c>
      <c r="S164" t="s">
        <v>119</v>
      </c>
      <c r="T164">
        <v>0</v>
      </c>
    </row>
    <row r="165" spans="1:20" x14ac:dyDescent="0.25">
      <c r="A165" t="str">
        <f>A164&amp;"_response1"</f>
        <v>policy_checklist2_text15_response1</v>
      </c>
      <c r="B165">
        <v>7</v>
      </c>
      <c r="C165" t="s">
        <v>19</v>
      </c>
      <c r="D165">
        <f t="shared" si="21"/>
        <v>113</v>
      </c>
      <c r="E165">
        <f>E164+1</f>
        <v>228</v>
      </c>
      <c r="F165">
        <f t="shared" si="22"/>
        <v>140</v>
      </c>
      <c r="G165">
        <f t="shared" ref="G165:G167" si="36">E165+3</f>
        <v>231</v>
      </c>
      <c r="H165" t="s">
        <v>20</v>
      </c>
      <c r="I165">
        <v>16</v>
      </c>
      <c r="J165">
        <v>1</v>
      </c>
      <c r="K165">
        <v>0</v>
      </c>
      <c r="L165">
        <v>0</v>
      </c>
      <c r="N165" t="s">
        <v>1006</v>
      </c>
      <c r="O165" t="s">
        <v>27</v>
      </c>
      <c r="Q165">
        <v>2</v>
      </c>
      <c r="R165" t="b">
        <v>0</v>
      </c>
      <c r="S165" t="s">
        <v>119</v>
      </c>
      <c r="T165">
        <v>0</v>
      </c>
    </row>
    <row r="166" spans="1:20" x14ac:dyDescent="0.25">
      <c r="A166" t="str">
        <f>A164&amp;"_response2"</f>
        <v>policy_checklist2_text15_response2</v>
      </c>
      <c r="B166">
        <v>7</v>
      </c>
      <c r="C166" t="s">
        <v>19</v>
      </c>
      <c r="D166">
        <f t="shared" si="21"/>
        <v>140</v>
      </c>
      <c r="E166">
        <f>E165</f>
        <v>228</v>
      </c>
      <c r="F166">
        <f t="shared" si="22"/>
        <v>169</v>
      </c>
      <c r="G166">
        <f t="shared" si="36"/>
        <v>231</v>
      </c>
      <c r="H166" t="s">
        <v>20</v>
      </c>
      <c r="I166">
        <v>16</v>
      </c>
      <c r="J166">
        <v>1</v>
      </c>
      <c r="K166">
        <v>0</v>
      </c>
      <c r="L166">
        <v>0</v>
      </c>
      <c r="N166" t="s">
        <v>1006</v>
      </c>
      <c r="O166" t="s">
        <v>27</v>
      </c>
      <c r="Q166">
        <v>2</v>
      </c>
      <c r="R166" t="b">
        <v>0</v>
      </c>
      <c r="S166" t="s">
        <v>119</v>
      </c>
      <c r="T166">
        <v>0</v>
      </c>
    </row>
    <row r="167" spans="1:20" x14ac:dyDescent="0.25">
      <c r="A167" t="str">
        <f>A164&amp;"_response3"</f>
        <v>policy_checklist2_text15_response3</v>
      </c>
      <c r="B167">
        <v>7</v>
      </c>
      <c r="C167" t="s">
        <v>19</v>
      </c>
      <c r="D167">
        <f t="shared" si="21"/>
        <v>168</v>
      </c>
      <c r="E167">
        <f>E166</f>
        <v>228</v>
      </c>
      <c r="F167">
        <f t="shared" si="22"/>
        <v>194</v>
      </c>
      <c r="G167">
        <f t="shared" si="36"/>
        <v>231</v>
      </c>
      <c r="H167" t="s">
        <v>20</v>
      </c>
      <c r="I167">
        <v>16</v>
      </c>
      <c r="J167">
        <v>1</v>
      </c>
      <c r="K167">
        <v>0</v>
      </c>
      <c r="L167">
        <v>0</v>
      </c>
      <c r="N167" t="s">
        <v>1006</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1"/>
        <v>14</v>
      </c>
      <c r="E168">
        <f>E164+12</f>
        <v>239</v>
      </c>
      <c r="F168">
        <f t="shared" si="22"/>
        <v>112</v>
      </c>
      <c r="G168">
        <f>E168+5</f>
        <v>244</v>
      </c>
      <c r="H168" t="s">
        <v>102</v>
      </c>
      <c r="I168">
        <v>12</v>
      </c>
      <c r="J168">
        <v>0</v>
      </c>
      <c r="K168">
        <v>0</v>
      </c>
      <c r="L168">
        <v>0</v>
      </c>
      <c r="N168" t="s">
        <v>1006</v>
      </c>
      <c r="O168" t="s">
        <v>25</v>
      </c>
      <c r="Q168">
        <v>3</v>
      </c>
      <c r="R168" t="b">
        <v>1</v>
      </c>
      <c r="S168" t="s">
        <v>119</v>
      </c>
      <c r="T168">
        <v>0</v>
      </c>
    </row>
    <row r="169" spans="1:20" x14ac:dyDescent="0.25">
      <c r="A169" t="str">
        <f>A168&amp;"_response1"</f>
        <v>policy_checklist2_text16_response1</v>
      </c>
      <c r="B169">
        <v>7</v>
      </c>
      <c r="C169" t="s">
        <v>19</v>
      </c>
      <c r="D169">
        <f t="shared" si="21"/>
        <v>113</v>
      </c>
      <c r="E169">
        <f>E168+1</f>
        <v>240</v>
      </c>
      <c r="F169">
        <f t="shared" si="22"/>
        <v>140</v>
      </c>
      <c r="G169">
        <f t="shared" ref="G169:G171" si="37">E169+3</f>
        <v>243</v>
      </c>
      <c r="H169" t="s">
        <v>20</v>
      </c>
      <c r="I169">
        <v>16</v>
      </c>
      <c r="J169">
        <v>1</v>
      </c>
      <c r="K169">
        <v>0</v>
      </c>
      <c r="L169">
        <v>0</v>
      </c>
      <c r="N169" t="s">
        <v>1006</v>
      </c>
      <c r="O169" t="s">
        <v>27</v>
      </c>
      <c r="Q169">
        <v>2</v>
      </c>
      <c r="R169" t="b">
        <v>0</v>
      </c>
      <c r="S169" t="s">
        <v>119</v>
      </c>
      <c r="T169">
        <v>0</v>
      </c>
    </row>
    <row r="170" spans="1:20" x14ac:dyDescent="0.25">
      <c r="A170" t="str">
        <f>A168&amp;"_response2"</f>
        <v>policy_checklist2_text16_response2</v>
      </c>
      <c r="B170">
        <v>7</v>
      </c>
      <c r="C170" t="s">
        <v>19</v>
      </c>
      <c r="D170">
        <f t="shared" si="21"/>
        <v>140</v>
      </c>
      <c r="E170">
        <f>E169</f>
        <v>240</v>
      </c>
      <c r="F170">
        <f t="shared" si="22"/>
        <v>169</v>
      </c>
      <c r="G170">
        <f t="shared" si="37"/>
        <v>243</v>
      </c>
      <c r="H170" t="s">
        <v>20</v>
      </c>
      <c r="I170">
        <v>16</v>
      </c>
      <c r="J170">
        <v>1</v>
      </c>
      <c r="K170">
        <v>0</v>
      </c>
      <c r="L170">
        <v>0</v>
      </c>
      <c r="N170" t="s">
        <v>1006</v>
      </c>
      <c r="O170" t="s">
        <v>27</v>
      </c>
      <c r="Q170">
        <v>2</v>
      </c>
      <c r="R170" t="b">
        <v>0</v>
      </c>
      <c r="S170" t="s">
        <v>119</v>
      </c>
      <c r="T170">
        <v>0</v>
      </c>
    </row>
    <row r="171" spans="1:20" x14ac:dyDescent="0.25">
      <c r="A171" t="str">
        <f>A168&amp;"_response3"</f>
        <v>policy_checklist2_text16_response3</v>
      </c>
      <c r="B171">
        <v>7</v>
      </c>
      <c r="C171" t="s">
        <v>19</v>
      </c>
      <c r="D171">
        <f t="shared" si="21"/>
        <v>168</v>
      </c>
      <c r="E171">
        <f>E170</f>
        <v>240</v>
      </c>
      <c r="F171">
        <f t="shared" si="22"/>
        <v>194</v>
      </c>
      <c r="G171">
        <f t="shared" si="37"/>
        <v>243</v>
      </c>
      <c r="H171" t="s">
        <v>20</v>
      </c>
      <c r="I171">
        <v>16</v>
      </c>
      <c r="J171">
        <v>1</v>
      </c>
      <c r="K171">
        <v>0</v>
      </c>
      <c r="L171">
        <v>0</v>
      </c>
      <c r="N171" t="s">
        <v>1006</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1"/>
        <v>14</v>
      </c>
      <c r="E172">
        <f>E168+12</f>
        <v>251</v>
      </c>
      <c r="F172">
        <f t="shared" si="22"/>
        <v>112</v>
      </c>
      <c r="G172">
        <f>E172+5</f>
        <v>256</v>
      </c>
      <c r="H172" t="s">
        <v>102</v>
      </c>
      <c r="I172">
        <v>12</v>
      </c>
      <c r="J172">
        <v>0</v>
      </c>
      <c r="K172">
        <v>0</v>
      </c>
      <c r="L172">
        <v>0</v>
      </c>
      <c r="N172" t="s">
        <v>1006</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2"/>
        <v>140</v>
      </c>
      <c r="G173">
        <f t="shared" ref="G173:G175" si="38">E173+3</f>
        <v>255</v>
      </c>
      <c r="H173" t="s">
        <v>20</v>
      </c>
      <c r="I173">
        <v>16</v>
      </c>
      <c r="J173">
        <v>1</v>
      </c>
      <c r="K173">
        <v>0</v>
      </c>
      <c r="L173">
        <v>0</v>
      </c>
      <c r="N173" t="s">
        <v>1006</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2"/>
        <v>169</v>
      </c>
      <c r="G174">
        <f t="shared" si="38"/>
        <v>255</v>
      </c>
      <c r="H174" t="s">
        <v>20</v>
      </c>
      <c r="I174">
        <v>16</v>
      </c>
      <c r="J174">
        <v>1</v>
      </c>
      <c r="K174">
        <v>0</v>
      </c>
      <c r="L174">
        <v>0</v>
      </c>
      <c r="N174" t="s">
        <v>1006</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2"/>
        <v>194</v>
      </c>
      <c r="G175">
        <f t="shared" si="38"/>
        <v>255</v>
      </c>
      <c r="H175" t="s">
        <v>20</v>
      </c>
      <c r="I175">
        <v>16</v>
      </c>
      <c r="J175">
        <v>1</v>
      </c>
      <c r="K175">
        <v>0</v>
      </c>
      <c r="L175">
        <v>0</v>
      </c>
      <c r="N175" t="s">
        <v>1006</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836</v>
      </c>
      <c r="B178">
        <v>8</v>
      </c>
      <c r="C178" t="s">
        <v>26</v>
      </c>
      <c r="D178">
        <v>0</v>
      </c>
      <c r="E178">
        <v>120</v>
      </c>
      <c r="F178">
        <v>210</v>
      </c>
      <c r="G178">
        <f>G199+15</f>
        <v>204</v>
      </c>
      <c r="I178">
        <v>0</v>
      </c>
      <c r="J178">
        <v>1</v>
      </c>
      <c r="K178">
        <v>0</v>
      </c>
      <c r="L178">
        <v>0</v>
      </c>
      <c r="M178" t="str">
        <f>$M$65</f>
        <v>d0d8dd</v>
      </c>
      <c r="N178" t="str">
        <f t="shared" ref="N178:N186" si="39">$M$65</f>
        <v>d0d8dd</v>
      </c>
      <c r="O178" t="s">
        <v>25</v>
      </c>
      <c r="Q178">
        <v>1</v>
      </c>
      <c r="R178" t="b">
        <v>0</v>
      </c>
      <c r="S178" t="s">
        <v>119</v>
      </c>
      <c r="T178">
        <v>0</v>
      </c>
    </row>
    <row r="179" spans="1:20" x14ac:dyDescent="0.25">
      <c r="A179" t="s">
        <v>837</v>
      </c>
      <c r="B179">
        <v>-999</v>
      </c>
      <c r="C179" t="s">
        <v>19</v>
      </c>
      <c r="D179">
        <v>14</v>
      </c>
      <c r="E179">
        <f>E178+5</f>
        <v>125</v>
      </c>
      <c r="F179">
        <v>196</v>
      </c>
      <c r="G179">
        <f>E179+3</f>
        <v>128</v>
      </c>
      <c r="H179" t="s">
        <v>102</v>
      </c>
      <c r="I179">
        <v>12</v>
      </c>
      <c r="J179">
        <v>1</v>
      </c>
      <c r="K179">
        <v>0</v>
      </c>
      <c r="L179">
        <v>0</v>
      </c>
      <c r="N179" t="str">
        <f t="shared" si="39"/>
        <v>d0d8dd</v>
      </c>
      <c r="O179" t="s">
        <v>25</v>
      </c>
      <c r="Q179">
        <v>3</v>
      </c>
      <c r="R179" t="b">
        <v>0</v>
      </c>
      <c r="S179" t="s">
        <v>119</v>
      </c>
      <c r="T179">
        <v>0</v>
      </c>
    </row>
    <row r="180" spans="1:20" x14ac:dyDescent="0.25">
      <c r="A180" t="s">
        <v>838</v>
      </c>
      <c r="B180">
        <v>8</v>
      </c>
      <c r="C180" t="s">
        <v>19</v>
      </c>
      <c r="D180">
        <f t="shared" ref="D180" si="40">D183-1</f>
        <v>113</v>
      </c>
      <c r="E180">
        <f>E178+2</f>
        <v>122</v>
      </c>
      <c r="F180">
        <f>D184-1</f>
        <v>140</v>
      </c>
      <c r="G180">
        <f>E180+5</f>
        <v>127</v>
      </c>
      <c r="H180" t="s">
        <v>102</v>
      </c>
      <c r="I180">
        <v>10</v>
      </c>
      <c r="J180">
        <v>1</v>
      </c>
      <c r="K180">
        <v>0</v>
      </c>
      <c r="L180">
        <v>0</v>
      </c>
      <c r="N180" t="str">
        <f t="shared" si="39"/>
        <v>d0d8dd</v>
      </c>
      <c r="O180" t="s">
        <v>27</v>
      </c>
      <c r="Q180">
        <v>3</v>
      </c>
      <c r="R180" t="b">
        <v>1</v>
      </c>
      <c r="S180" t="s">
        <v>119</v>
      </c>
      <c r="T180">
        <v>0</v>
      </c>
    </row>
    <row r="181" spans="1:20" x14ac:dyDescent="0.25">
      <c r="A181" t="s">
        <v>839</v>
      </c>
      <c r="B181">
        <v>8</v>
      </c>
      <c r="C181" t="s">
        <v>19</v>
      </c>
      <c r="D181">
        <f>D184-1</f>
        <v>140</v>
      </c>
      <c r="E181">
        <f t="shared" ref="E181:E185" si="41">E180</f>
        <v>122</v>
      </c>
      <c r="F181">
        <f>D185+1</f>
        <v>169</v>
      </c>
      <c r="G181">
        <f>G180</f>
        <v>127</v>
      </c>
      <c r="H181" t="s">
        <v>102</v>
      </c>
      <c r="I181">
        <v>10</v>
      </c>
      <c r="J181">
        <v>1</v>
      </c>
      <c r="K181">
        <v>0</v>
      </c>
      <c r="L181">
        <v>0</v>
      </c>
      <c r="N181" t="str">
        <f t="shared" si="39"/>
        <v>d0d8dd</v>
      </c>
      <c r="O181" t="s">
        <v>27</v>
      </c>
      <c r="Q181">
        <v>3</v>
      </c>
      <c r="R181" t="b">
        <v>1</v>
      </c>
      <c r="S181" t="s">
        <v>119</v>
      </c>
      <c r="T181">
        <v>0</v>
      </c>
    </row>
    <row r="182" spans="1:20" x14ac:dyDescent="0.25">
      <c r="A182" t="s">
        <v>840</v>
      </c>
      <c r="B182">
        <v>8</v>
      </c>
      <c r="C182" t="s">
        <v>19</v>
      </c>
      <c r="D182">
        <f>D185</f>
        <v>168</v>
      </c>
      <c r="E182">
        <f t="shared" si="41"/>
        <v>122</v>
      </c>
      <c r="F182">
        <f>D182+26</f>
        <v>194</v>
      </c>
      <c r="G182">
        <f t="shared" ref="G182" si="42">G181</f>
        <v>127</v>
      </c>
      <c r="H182" t="s">
        <v>102</v>
      </c>
      <c r="I182">
        <v>10</v>
      </c>
      <c r="J182">
        <v>1</v>
      </c>
      <c r="K182">
        <v>0</v>
      </c>
      <c r="L182">
        <v>0</v>
      </c>
      <c r="N182" t="str">
        <f t="shared" si="39"/>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39"/>
        <v>d0d8dd</v>
      </c>
      <c r="O183" t="s">
        <v>25</v>
      </c>
      <c r="Q183">
        <v>4</v>
      </c>
      <c r="R183" t="b">
        <v>0</v>
      </c>
      <c r="S183" t="s">
        <v>119</v>
      </c>
      <c r="T183">
        <v>0</v>
      </c>
    </row>
    <row r="184" spans="1:20" x14ac:dyDescent="0.25">
      <c r="A184" t="s">
        <v>45</v>
      </c>
      <c r="B184">
        <v>8</v>
      </c>
      <c r="C184" t="s">
        <v>25</v>
      </c>
      <c r="D184">
        <f>D183+27</f>
        <v>141</v>
      </c>
      <c r="E184">
        <f t="shared" si="41"/>
        <v>120</v>
      </c>
      <c r="F184">
        <f t="shared" ref="F184:F185" si="43">D184</f>
        <v>141</v>
      </c>
      <c r="G184">
        <f>G183</f>
        <v>204</v>
      </c>
      <c r="I184">
        <v>0.5</v>
      </c>
      <c r="J184">
        <v>0</v>
      </c>
      <c r="K184">
        <v>0</v>
      </c>
      <c r="L184">
        <v>0</v>
      </c>
      <c r="M184" t="s">
        <v>21</v>
      </c>
      <c r="N184" t="str">
        <f t="shared" si="39"/>
        <v>d0d8dd</v>
      </c>
      <c r="O184" t="s">
        <v>25</v>
      </c>
      <c r="Q184">
        <v>4</v>
      </c>
      <c r="R184" t="b">
        <v>0</v>
      </c>
      <c r="S184" t="s">
        <v>119</v>
      </c>
      <c r="T184">
        <v>0</v>
      </c>
    </row>
    <row r="185" spans="1:20" x14ac:dyDescent="0.25">
      <c r="A185" t="s">
        <v>46</v>
      </c>
      <c r="B185">
        <v>8</v>
      </c>
      <c r="C185" t="s">
        <v>25</v>
      </c>
      <c r="D185">
        <f>D184+27</f>
        <v>168</v>
      </c>
      <c r="E185">
        <f t="shared" si="41"/>
        <v>120</v>
      </c>
      <c r="F185">
        <f t="shared" si="43"/>
        <v>168</v>
      </c>
      <c r="G185">
        <f>G184</f>
        <v>204</v>
      </c>
      <c r="I185">
        <v>0.5</v>
      </c>
      <c r="J185">
        <v>0</v>
      </c>
      <c r="K185">
        <v>0</v>
      </c>
      <c r="L185">
        <v>0</v>
      </c>
      <c r="M185" t="s">
        <v>21</v>
      </c>
      <c r="N185" t="str">
        <f t="shared" si="39"/>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39"/>
        <v>d0d8dd</v>
      </c>
      <c r="O186" t="s">
        <v>25</v>
      </c>
      <c r="Q186">
        <v>4</v>
      </c>
      <c r="R186" t="b">
        <v>0</v>
      </c>
      <c r="S186" t="s">
        <v>119</v>
      </c>
      <c r="T186">
        <v>0</v>
      </c>
    </row>
    <row r="187" spans="1:20" x14ac:dyDescent="0.25">
      <c r="A187" t="s">
        <v>1008</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829</v>
      </c>
      <c r="B188">
        <v>8</v>
      </c>
      <c r="C188" t="s">
        <v>19</v>
      </c>
      <c r="D188">
        <f>$D$179</f>
        <v>14</v>
      </c>
      <c r="E188">
        <f>E186+2</f>
        <v>149</v>
      </c>
      <c r="F188">
        <f>D183-2</f>
        <v>112</v>
      </c>
      <c r="G188">
        <f>E188+5</f>
        <v>154</v>
      </c>
      <c r="H188" t="s">
        <v>102</v>
      </c>
      <c r="I188">
        <v>12</v>
      </c>
      <c r="J188">
        <v>0</v>
      </c>
      <c r="K188">
        <v>0</v>
      </c>
      <c r="L188">
        <v>0</v>
      </c>
      <c r="N188" t="str">
        <f t="shared" ref="N188:N199" si="44">$M$65</f>
        <v>d0d8dd</v>
      </c>
      <c r="O188" t="s">
        <v>25</v>
      </c>
      <c r="Q188">
        <v>3</v>
      </c>
      <c r="R188" t="b">
        <v>1</v>
      </c>
      <c r="S188" t="s">
        <v>119</v>
      </c>
      <c r="T188">
        <v>0</v>
      </c>
    </row>
    <row r="189" spans="1:20" x14ac:dyDescent="0.25">
      <c r="A189" t="s">
        <v>830</v>
      </c>
      <c r="B189">
        <v>8</v>
      </c>
      <c r="C189" t="s">
        <v>19</v>
      </c>
      <c r="D189">
        <f>D180</f>
        <v>113</v>
      </c>
      <c r="E189">
        <f>E188+1</f>
        <v>150</v>
      </c>
      <c r="F189">
        <f>F180</f>
        <v>140</v>
      </c>
      <c r="G189">
        <f t="shared" ref="G189:G191" si="45">E189+3</f>
        <v>153</v>
      </c>
      <c r="H189" t="s">
        <v>20</v>
      </c>
      <c r="I189">
        <v>16</v>
      </c>
      <c r="J189">
        <v>1</v>
      </c>
      <c r="K189">
        <v>0</v>
      </c>
      <c r="L189">
        <v>0</v>
      </c>
      <c r="N189" t="str">
        <f t="shared" si="44"/>
        <v>d0d8dd</v>
      </c>
      <c r="O189" t="s">
        <v>27</v>
      </c>
      <c r="Q189">
        <v>2</v>
      </c>
      <c r="R189" t="b">
        <v>0</v>
      </c>
      <c r="S189" t="s">
        <v>119</v>
      </c>
      <c r="T189">
        <v>0</v>
      </c>
    </row>
    <row r="190" spans="1:20" x14ac:dyDescent="0.25">
      <c r="A190" t="s">
        <v>831</v>
      </c>
      <c r="B190">
        <v>8</v>
      </c>
      <c r="C190" t="s">
        <v>19</v>
      </c>
      <c r="D190">
        <f>D181</f>
        <v>140</v>
      </c>
      <c r="E190">
        <f>E189</f>
        <v>150</v>
      </c>
      <c r="F190">
        <f>F181</f>
        <v>169</v>
      </c>
      <c r="G190">
        <f t="shared" si="45"/>
        <v>153</v>
      </c>
      <c r="H190" t="s">
        <v>20</v>
      </c>
      <c r="I190">
        <v>16</v>
      </c>
      <c r="J190">
        <v>1</v>
      </c>
      <c r="K190">
        <v>0</v>
      </c>
      <c r="L190">
        <v>0</v>
      </c>
      <c r="N190" t="str">
        <f t="shared" si="44"/>
        <v>d0d8dd</v>
      </c>
      <c r="O190" t="s">
        <v>27</v>
      </c>
      <c r="Q190">
        <v>2</v>
      </c>
      <c r="R190" t="b">
        <v>0</v>
      </c>
      <c r="S190" t="s">
        <v>119</v>
      </c>
      <c r="T190">
        <v>0</v>
      </c>
    </row>
    <row r="191" spans="1:20" x14ac:dyDescent="0.25">
      <c r="A191" t="s">
        <v>832</v>
      </c>
      <c r="B191">
        <v>8</v>
      </c>
      <c r="C191" t="s">
        <v>19</v>
      </c>
      <c r="D191">
        <f>D182</f>
        <v>168</v>
      </c>
      <c r="E191">
        <f>E190</f>
        <v>150</v>
      </c>
      <c r="F191">
        <f>F182</f>
        <v>194</v>
      </c>
      <c r="G191">
        <f t="shared" si="45"/>
        <v>153</v>
      </c>
      <c r="H191" t="s">
        <v>20</v>
      </c>
      <c r="I191">
        <v>16</v>
      </c>
      <c r="J191">
        <v>1</v>
      </c>
      <c r="K191">
        <v>0</v>
      </c>
      <c r="L191">
        <v>0</v>
      </c>
      <c r="N191" t="str">
        <f t="shared" si="44"/>
        <v>d0d8dd</v>
      </c>
      <c r="O191" t="s">
        <v>27</v>
      </c>
      <c r="Q191">
        <v>2</v>
      </c>
      <c r="R191" t="b">
        <v>0</v>
      </c>
      <c r="S191" t="s">
        <v>119</v>
      </c>
      <c r="T191">
        <v>0</v>
      </c>
    </row>
    <row r="192" spans="1:20" ht="15.75" customHeight="1" x14ac:dyDescent="0.25">
      <c r="A192" t="s">
        <v>911</v>
      </c>
      <c r="B192">
        <v>8</v>
      </c>
      <c r="C192" t="s">
        <v>19</v>
      </c>
      <c r="D192">
        <f>$D$179</f>
        <v>14</v>
      </c>
      <c r="E192">
        <f>E188+18</f>
        <v>167</v>
      </c>
      <c r="F192">
        <f>F188</f>
        <v>112</v>
      </c>
      <c r="G192">
        <f>E192+5</f>
        <v>172</v>
      </c>
      <c r="H192" t="s">
        <v>102</v>
      </c>
      <c r="I192">
        <v>12</v>
      </c>
      <c r="J192">
        <v>0</v>
      </c>
      <c r="K192">
        <v>0</v>
      </c>
      <c r="L192">
        <v>0</v>
      </c>
      <c r="N192" t="str">
        <f t="shared" si="44"/>
        <v>d0d8dd</v>
      </c>
      <c r="O192" t="s">
        <v>25</v>
      </c>
      <c r="Q192">
        <v>3</v>
      </c>
      <c r="R192" t="b">
        <v>1</v>
      </c>
      <c r="S192" t="s">
        <v>119</v>
      </c>
      <c r="T192">
        <v>0</v>
      </c>
    </row>
    <row r="193" spans="1:20" x14ac:dyDescent="0.25">
      <c r="A193" t="s">
        <v>912</v>
      </c>
      <c r="B193">
        <v>8</v>
      </c>
      <c r="C193" t="s">
        <v>19</v>
      </c>
      <c r="D193">
        <f>D189</f>
        <v>113</v>
      </c>
      <c r="E193">
        <f>E192+1</f>
        <v>168</v>
      </c>
      <c r="F193">
        <f>F189</f>
        <v>140</v>
      </c>
      <c r="G193">
        <f t="shared" ref="G193:G195" si="46">E193+3</f>
        <v>171</v>
      </c>
      <c r="H193" t="s">
        <v>20</v>
      </c>
      <c r="I193">
        <v>16</v>
      </c>
      <c r="J193">
        <v>1</v>
      </c>
      <c r="K193">
        <v>0</v>
      </c>
      <c r="L193">
        <v>0</v>
      </c>
      <c r="N193" t="str">
        <f t="shared" si="44"/>
        <v>d0d8dd</v>
      </c>
      <c r="O193" t="s">
        <v>27</v>
      </c>
      <c r="Q193">
        <v>2</v>
      </c>
      <c r="R193" t="b">
        <v>0</v>
      </c>
      <c r="S193" t="s">
        <v>119</v>
      </c>
      <c r="T193">
        <v>0</v>
      </c>
    </row>
    <row r="194" spans="1:20" x14ac:dyDescent="0.25">
      <c r="A194" t="s">
        <v>913</v>
      </c>
      <c r="B194">
        <v>8</v>
      </c>
      <c r="C194" t="s">
        <v>19</v>
      </c>
      <c r="D194">
        <f>D190</f>
        <v>140</v>
      </c>
      <c r="E194">
        <f>E193</f>
        <v>168</v>
      </c>
      <c r="F194">
        <f>F190</f>
        <v>169</v>
      </c>
      <c r="G194">
        <f t="shared" si="46"/>
        <v>171</v>
      </c>
      <c r="H194" t="s">
        <v>20</v>
      </c>
      <c r="I194">
        <v>16</v>
      </c>
      <c r="J194">
        <v>1</v>
      </c>
      <c r="K194">
        <v>0</v>
      </c>
      <c r="L194">
        <v>0</v>
      </c>
      <c r="N194" t="str">
        <f t="shared" si="44"/>
        <v>d0d8dd</v>
      </c>
      <c r="O194" t="s">
        <v>27</v>
      </c>
      <c r="Q194">
        <v>2</v>
      </c>
      <c r="R194" t="b">
        <v>0</v>
      </c>
      <c r="S194" t="s">
        <v>119</v>
      </c>
      <c r="T194">
        <v>0</v>
      </c>
    </row>
    <row r="195" spans="1:20" x14ac:dyDescent="0.25">
      <c r="A195" t="s">
        <v>914</v>
      </c>
      <c r="B195">
        <v>8</v>
      </c>
      <c r="C195" t="s">
        <v>19</v>
      </c>
      <c r="D195">
        <f>D191</f>
        <v>168</v>
      </c>
      <c r="E195">
        <f>E194</f>
        <v>168</v>
      </c>
      <c r="F195">
        <f>F191</f>
        <v>194</v>
      </c>
      <c r="G195">
        <f t="shared" si="46"/>
        <v>171</v>
      </c>
      <c r="H195" t="s">
        <v>20</v>
      </c>
      <c r="I195">
        <v>16</v>
      </c>
      <c r="J195">
        <v>1</v>
      </c>
      <c r="K195">
        <v>0</v>
      </c>
      <c r="L195">
        <v>0</v>
      </c>
      <c r="N195" t="str">
        <f t="shared" si="44"/>
        <v>d0d8dd</v>
      </c>
      <c r="O195" t="s">
        <v>27</v>
      </c>
      <c r="Q195">
        <v>2</v>
      </c>
      <c r="R195" t="b">
        <v>0</v>
      </c>
      <c r="S195" t="s">
        <v>119</v>
      </c>
      <c r="T195">
        <v>0</v>
      </c>
    </row>
    <row r="196" spans="1:20" ht="15.75" customHeight="1" x14ac:dyDescent="0.25">
      <c r="A196" t="s">
        <v>915</v>
      </c>
      <c r="B196">
        <v>8</v>
      </c>
      <c r="C196" t="s">
        <v>19</v>
      </c>
      <c r="D196">
        <f>$D$179</f>
        <v>14</v>
      </c>
      <c r="E196">
        <f>E192+18</f>
        <v>185</v>
      </c>
      <c r="F196">
        <f>F192</f>
        <v>112</v>
      </c>
      <c r="G196">
        <f>E196+5</f>
        <v>190</v>
      </c>
      <c r="H196" t="s">
        <v>102</v>
      </c>
      <c r="I196">
        <v>12</v>
      </c>
      <c r="J196">
        <v>0</v>
      </c>
      <c r="K196">
        <v>0</v>
      </c>
      <c r="L196">
        <v>0</v>
      </c>
      <c r="N196" t="str">
        <f t="shared" si="44"/>
        <v>d0d8dd</v>
      </c>
      <c r="O196" t="s">
        <v>25</v>
      </c>
      <c r="Q196">
        <v>3</v>
      </c>
      <c r="R196" t="b">
        <v>1</v>
      </c>
      <c r="S196" t="s">
        <v>119</v>
      </c>
      <c r="T196">
        <v>0</v>
      </c>
    </row>
    <row r="197" spans="1:20" x14ac:dyDescent="0.25">
      <c r="A197" t="s">
        <v>916</v>
      </c>
      <c r="B197">
        <v>8</v>
      </c>
      <c r="C197" t="s">
        <v>19</v>
      </c>
      <c r="D197">
        <f>D189</f>
        <v>113</v>
      </c>
      <c r="E197">
        <f>E196+1</f>
        <v>186</v>
      </c>
      <c r="F197">
        <f>F189</f>
        <v>140</v>
      </c>
      <c r="G197">
        <f t="shared" ref="G197:G199" si="47">E197+3</f>
        <v>189</v>
      </c>
      <c r="H197" t="s">
        <v>20</v>
      </c>
      <c r="I197">
        <v>16</v>
      </c>
      <c r="J197">
        <v>1</v>
      </c>
      <c r="K197">
        <v>0</v>
      </c>
      <c r="L197">
        <v>0</v>
      </c>
      <c r="N197" t="str">
        <f t="shared" si="44"/>
        <v>d0d8dd</v>
      </c>
      <c r="O197" t="s">
        <v>27</v>
      </c>
      <c r="Q197">
        <v>2</v>
      </c>
      <c r="R197" t="b">
        <v>0</v>
      </c>
      <c r="S197" t="s">
        <v>119</v>
      </c>
      <c r="T197">
        <v>0</v>
      </c>
    </row>
    <row r="198" spans="1:20" x14ac:dyDescent="0.25">
      <c r="A198" t="s">
        <v>917</v>
      </c>
      <c r="B198">
        <v>8</v>
      </c>
      <c r="C198" t="s">
        <v>19</v>
      </c>
      <c r="D198">
        <f>D190</f>
        <v>140</v>
      </c>
      <c r="E198">
        <f>E197</f>
        <v>186</v>
      </c>
      <c r="F198">
        <f>F190</f>
        <v>169</v>
      </c>
      <c r="G198">
        <f t="shared" si="47"/>
        <v>189</v>
      </c>
      <c r="H198" t="s">
        <v>20</v>
      </c>
      <c r="I198">
        <v>16</v>
      </c>
      <c r="J198">
        <v>1</v>
      </c>
      <c r="K198">
        <v>0</v>
      </c>
      <c r="L198">
        <v>0</v>
      </c>
      <c r="N198" t="str">
        <f t="shared" si="44"/>
        <v>d0d8dd</v>
      </c>
      <c r="O198" t="s">
        <v>27</v>
      </c>
      <c r="Q198">
        <v>2</v>
      </c>
      <c r="R198" t="b">
        <v>0</v>
      </c>
      <c r="S198" t="s">
        <v>119</v>
      </c>
      <c r="T198">
        <v>0</v>
      </c>
    </row>
    <row r="199" spans="1:20" x14ac:dyDescent="0.25">
      <c r="A199" t="s">
        <v>918</v>
      </c>
      <c r="B199">
        <v>8</v>
      </c>
      <c r="C199" t="s">
        <v>19</v>
      </c>
      <c r="D199">
        <f>D191</f>
        <v>168</v>
      </c>
      <c r="E199">
        <f>E198</f>
        <v>186</v>
      </c>
      <c r="F199">
        <f>F191</f>
        <v>194</v>
      </c>
      <c r="G199">
        <f t="shared" si="47"/>
        <v>189</v>
      </c>
      <c r="H199" t="s">
        <v>20</v>
      </c>
      <c r="I199">
        <v>16</v>
      </c>
      <c r="J199">
        <v>1</v>
      </c>
      <c r="K199">
        <v>0</v>
      </c>
      <c r="L199">
        <v>0</v>
      </c>
      <c r="N199" t="str">
        <f t="shared" si="44"/>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919</v>
      </c>
      <c r="B202">
        <v>9</v>
      </c>
      <c r="C202" t="s">
        <v>26</v>
      </c>
      <c r="D202">
        <v>0</v>
      </c>
      <c r="E202">
        <v>120</v>
      </c>
      <c r="F202">
        <v>210</v>
      </c>
      <c r="G202">
        <f>G215+15</f>
        <v>168</v>
      </c>
      <c r="I202">
        <v>0</v>
      </c>
      <c r="J202">
        <v>1</v>
      </c>
      <c r="K202">
        <v>0</v>
      </c>
      <c r="L202">
        <v>0</v>
      </c>
      <c r="M202" t="str">
        <f>$M$65</f>
        <v>d0d8dd</v>
      </c>
      <c r="N202" t="str">
        <f t="shared" ref="N202:N210" si="48">$M$65</f>
        <v>d0d8dd</v>
      </c>
      <c r="O202" t="s">
        <v>25</v>
      </c>
      <c r="Q202">
        <v>1</v>
      </c>
      <c r="R202" t="b">
        <v>0</v>
      </c>
      <c r="S202" t="s">
        <v>119</v>
      </c>
      <c r="T202">
        <v>0</v>
      </c>
    </row>
    <row r="203" spans="1:20" x14ac:dyDescent="0.25">
      <c r="A203" t="s">
        <v>920</v>
      </c>
      <c r="B203">
        <v>-999</v>
      </c>
      <c r="C203" t="s">
        <v>19</v>
      </c>
      <c r="D203">
        <v>14</v>
      </c>
      <c r="E203">
        <f>E202+5</f>
        <v>125</v>
      </c>
      <c r="F203">
        <v>196</v>
      </c>
      <c r="G203">
        <f>E203+3</f>
        <v>128</v>
      </c>
      <c r="H203" t="s">
        <v>102</v>
      </c>
      <c r="I203">
        <v>12</v>
      </c>
      <c r="J203">
        <v>1</v>
      </c>
      <c r="K203">
        <v>0</v>
      </c>
      <c r="L203">
        <v>0</v>
      </c>
      <c r="N203" t="str">
        <f t="shared" si="48"/>
        <v>d0d8dd</v>
      </c>
      <c r="O203" t="s">
        <v>25</v>
      </c>
      <c r="Q203">
        <v>3</v>
      </c>
      <c r="R203" t="b">
        <v>0</v>
      </c>
      <c r="S203" t="s">
        <v>119</v>
      </c>
      <c r="T203">
        <v>0</v>
      </c>
    </row>
    <row r="204" spans="1:20" x14ac:dyDescent="0.25">
      <c r="A204" t="s">
        <v>838</v>
      </c>
      <c r="B204">
        <v>9</v>
      </c>
      <c r="C204" t="s">
        <v>19</v>
      </c>
      <c r="D204">
        <f t="shared" ref="D204" si="49">D207-1</f>
        <v>113</v>
      </c>
      <c r="E204">
        <f>E202+2</f>
        <v>122</v>
      </c>
      <c r="F204">
        <f>D208-1</f>
        <v>140</v>
      </c>
      <c r="G204">
        <f>E204+5</f>
        <v>127</v>
      </c>
      <c r="H204" t="s">
        <v>102</v>
      </c>
      <c r="I204">
        <v>10</v>
      </c>
      <c r="J204">
        <v>1</v>
      </c>
      <c r="K204">
        <v>0</v>
      </c>
      <c r="L204">
        <v>0</v>
      </c>
      <c r="N204" t="str">
        <f t="shared" si="48"/>
        <v>d0d8dd</v>
      </c>
      <c r="O204" t="s">
        <v>27</v>
      </c>
      <c r="Q204">
        <v>3</v>
      </c>
      <c r="R204" t="b">
        <v>1</v>
      </c>
      <c r="S204" t="s">
        <v>119</v>
      </c>
      <c r="T204">
        <v>0</v>
      </c>
    </row>
    <row r="205" spans="1:20" x14ac:dyDescent="0.25">
      <c r="A205" t="s">
        <v>839</v>
      </c>
      <c r="B205">
        <v>9</v>
      </c>
      <c r="C205" t="s">
        <v>19</v>
      </c>
      <c r="D205">
        <f>D208-1</f>
        <v>140</v>
      </c>
      <c r="E205">
        <f t="shared" ref="E205:E209" si="50">E204</f>
        <v>122</v>
      </c>
      <c r="F205">
        <f>D209+1</f>
        <v>169</v>
      </c>
      <c r="G205">
        <f>G204</f>
        <v>127</v>
      </c>
      <c r="H205" t="s">
        <v>102</v>
      </c>
      <c r="I205">
        <v>10</v>
      </c>
      <c r="J205">
        <v>1</v>
      </c>
      <c r="K205">
        <v>0</v>
      </c>
      <c r="L205">
        <v>0</v>
      </c>
      <c r="N205" t="str">
        <f t="shared" si="48"/>
        <v>d0d8dd</v>
      </c>
      <c r="O205" t="s">
        <v>27</v>
      </c>
      <c r="Q205">
        <v>3</v>
      </c>
      <c r="R205" t="b">
        <v>1</v>
      </c>
      <c r="S205" t="s">
        <v>119</v>
      </c>
      <c r="T205">
        <v>0</v>
      </c>
    </row>
    <row r="206" spans="1:20" x14ac:dyDescent="0.25">
      <c r="A206" t="s">
        <v>840</v>
      </c>
      <c r="B206">
        <v>9</v>
      </c>
      <c r="C206" t="s">
        <v>19</v>
      </c>
      <c r="D206">
        <f>D209</f>
        <v>168</v>
      </c>
      <c r="E206">
        <f t="shared" si="50"/>
        <v>122</v>
      </c>
      <c r="F206">
        <f>D206+26</f>
        <v>194</v>
      </c>
      <c r="G206">
        <f t="shared" ref="G206" si="51">G205</f>
        <v>127</v>
      </c>
      <c r="H206" t="s">
        <v>102</v>
      </c>
      <c r="I206">
        <v>10</v>
      </c>
      <c r="J206">
        <v>1</v>
      </c>
      <c r="K206">
        <v>0</v>
      </c>
      <c r="L206">
        <v>0</v>
      </c>
      <c r="N206" t="str">
        <f t="shared" si="48"/>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8"/>
        <v>d0d8dd</v>
      </c>
      <c r="O207" t="s">
        <v>25</v>
      </c>
      <c r="Q207">
        <v>4</v>
      </c>
      <c r="R207" t="b">
        <v>0</v>
      </c>
      <c r="S207" t="s">
        <v>119</v>
      </c>
      <c r="T207">
        <v>0</v>
      </c>
    </row>
    <row r="208" spans="1:20" x14ac:dyDescent="0.25">
      <c r="A208" t="s">
        <v>45</v>
      </c>
      <c r="B208">
        <v>9</v>
      </c>
      <c r="C208" t="s">
        <v>25</v>
      </c>
      <c r="D208">
        <f>D207+27</f>
        <v>141</v>
      </c>
      <c r="E208">
        <f t="shared" si="50"/>
        <v>120</v>
      </c>
      <c r="F208">
        <f t="shared" ref="F208:F209" si="52">D208</f>
        <v>141</v>
      </c>
      <c r="G208">
        <f>G207</f>
        <v>168</v>
      </c>
      <c r="I208">
        <v>0.5</v>
      </c>
      <c r="J208">
        <v>0</v>
      </c>
      <c r="K208">
        <v>0</v>
      </c>
      <c r="L208">
        <v>0</v>
      </c>
      <c r="M208" t="s">
        <v>21</v>
      </c>
      <c r="N208" t="str">
        <f t="shared" si="48"/>
        <v>d0d8dd</v>
      </c>
      <c r="O208" t="s">
        <v>25</v>
      </c>
      <c r="Q208">
        <v>4</v>
      </c>
      <c r="R208" t="b">
        <v>0</v>
      </c>
      <c r="S208" t="s">
        <v>119</v>
      </c>
      <c r="T208">
        <v>0</v>
      </c>
    </row>
    <row r="209" spans="1:20" x14ac:dyDescent="0.25">
      <c r="A209" t="s">
        <v>46</v>
      </c>
      <c r="B209">
        <v>9</v>
      </c>
      <c r="C209" t="s">
        <v>25</v>
      </c>
      <c r="D209">
        <f>D208+27</f>
        <v>168</v>
      </c>
      <c r="E209">
        <f t="shared" si="50"/>
        <v>120</v>
      </c>
      <c r="F209">
        <f t="shared" si="52"/>
        <v>168</v>
      </c>
      <c r="G209">
        <f>G208</f>
        <v>168</v>
      </c>
      <c r="I209">
        <v>0.5</v>
      </c>
      <c r="J209">
        <v>0</v>
      </c>
      <c r="K209">
        <v>0</v>
      </c>
      <c r="L209">
        <v>0</v>
      </c>
      <c r="M209" t="s">
        <v>21</v>
      </c>
      <c r="N209" t="str">
        <f t="shared" si="48"/>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8"/>
        <v>d0d8dd</v>
      </c>
      <c r="O210" t="s">
        <v>25</v>
      </c>
      <c r="Q210">
        <v>4</v>
      </c>
      <c r="R210" t="b">
        <v>0</v>
      </c>
      <c r="S210" t="s">
        <v>119</v>
      </c>
      <c r="T210">
        <v>0</v>
      </c>
    </row>
    <row r="211" spans="1:20" x14ac:dyDescent="0.25">
      <c r="A211" t="s">
        <v>1008</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921</v>
      </c>
      <c r="B212">
        <v>9</v>
      </c>
      <c r="C212" t="s">
        <v>19</v>
      </c>
      <c r="D212">
        <f>$D$203</f>
        <v>14</v>
      </c>
      <c r="E212">
        <f>E210+2</f>
        <v>149</v>
      </c>
      <c r="F212">
        <f>D207-2</f>
        <v>112</v>
      </c>
      <c r="G212">
        <f>E212+5</f>
        <v>154</v>
      </c>
      <c r="H212" t="s">
        <v>102</v>
      </c>
      <c r="I212">
        <v>12</v>
      </c>
      <c r="J212">
        <v>0</v>
      </c>
      <c r="K212">
        <v>0</v>
      </c>
      <c r="L212">
        <v>0</v>
      </c>
      <c r="N212" t="str">
        <f t="shared" ref="N212:N215" si="53">$M$65</f>
        <v>d0d8dd</v>
      </c>
      <c r="O212" t="s">
        <v>25</v>
      </c>
      <c r="Q212">
        <v>3</v>
      </c>
      <c r="R212" t="b">
        <v>1</v>
      </c>
      <c r="S212" t="s">
        <v>119</v>
      </c>
      <c r="T212">
        <v>0</v>
      </c>
    </row>
    <row r="213" spans="1:20" x14ac:dyDescent="0.25">
      <c r="A213" t="s">
        <v>922</v>
      </c>
      <c r="B213">
        <v>9</v>
      </c>
      <c r="C213" t="s">
        <v>19</v>
      </c>
      <c r="D213">
        <f>D204</f>
        <v>113</v>
      </c>
      <c r="E213">
        <f>E212+1</f>
        <v>150</v>
      </c>
      <c r="F213">
        <f>F204</f>
        <v>140</v>
      </c>
      <c r="G213">
        <f t="shared" ref="G213:G215" si="54">E213+3</f>
        <v>153</v>
      </c>
      <c r="H213" t="s">
        <v>20</v>
      </c>
      <c r="I213">
        <v>16</v>
      </c>
      <c r="J213">
        <v>1</v>
      </c>
      <c r="K213">
        <v>0</v>
      </c>
      <c r="L213">
        <v>0</v>
      </c>
      <c r="N213" t="str">
        <f t="shared" si="53"/>
        <v>d0d8dd</v>
      </c>
      <c r="O213" t="s">
        <v>27</v>
      </c>
      <c r="Q213">
        <v>2</v>
      </c>
      <c r="R213" t="b">
        <v>0</v>
      </c>
      <c r="S213" t="s">
        <v>119</v>
      </c>
      <c r="T213">
        <v>0</v>
      </c>
    </row>
    <row r="214" spans="1:20" x14ac:dyDescent="0.25">
      <c r="A214" t="s">
        <v>923</v>
      </c>
      <c r="B214">
        <v>9</v>
      </c>
      <c r="C214" t="s">
        <v>19</v>
      </c>
      <c r="D214">
        <f>D205</f>
        <v>140</v>
      </c>
      <c r="E214">
        <f>E213</f>
        <v>150</v>
      </c>
      <c r="F214">
        <f>F205</f>
        <v>169</v>
      </c>
      <c r="G214">
        <f t="shared" si="54"/>
        <v>153</v>
      </c>
      <c r="H214" t="s">
        <v>20</v>
      </c>
      <c r="I214">
        <v>16</v>
      </c>
      <c r="J214">
        <v>1</v>
      </c>
      <c r="K214">
        <v>0</v>
      </c>
      <c r="L214">
        <v>0</v>
      </c>
      <c r="N214" t="str">
        <f t="shared" si="53"/>
        <v>d0d8dd</v>
      </c>
      <c r="O214" t="s">
        <v>27</v>
      </c>
      <c r="Q214">
        <v>2</v>
      </c>
      <c r="R214" t="b">
        <v>0</v>
      </c>
      <c r="S214" t="s">
        <v>119</v>
      </c>
      <c r="T214">
        <v>0</v>
      </c>
    </row>
    <row r="215" spans="1:20" x14ac:dyDescent="0.25">
      <c r="A215" t="s">
        <v>924</v>
      </c>
      <c r="B215">
        <v>9</v>
      </c>
      <c r="C215" t="s">
        <v>19</v>
      </c>
      <c r="D215">
        <f>D206</f>
        <v>168</v>
      </c>
      <c r="E215">
        <f>E214</f>
        <v>150</v>
      </c>
      <c r="F215">
        <f>F206</f>
        <v>194</v>
      </c>
      <c r="G215">
        <f t="shared" si="54"/>
        <v>153</v>
      </c>
      <c r="H215" t="s">
        <v>20</v>
      </c>
      <c r="I215">
        <v>16</v>
      </c>
      <c r="J215">
        <v>1</v>
      </c>
      <c r="K215">
        <v>0</v>
      </c>
      <c r="L215">
        <v>0</v>
      </c>
      <c r="N215" t="str">
        <f t="shared" si="53"/>
        <v>d0d8dd</v>
      </c>
      <c r="O215" t="s">
        <v>27</v>
      </c>
      <c r="Q215">
        <v>2</v>
      </c>
      <c r="R215" t="b">
        <v>0</v>
      </c>
      <c r="S215" t="s">
        <v>119</v>
      </c>
      <c r="T215">
        <v>0</v>
      </c>
    </row>
    <row r="216" spans="1:20" x14ac:dyDescent="0.25">
      <c r="A216" t="s">
        <v>976</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964</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925</v>
      </c>
      <c r="B218">
        <v>10</v>
      </c>
      <c r="C218" t="s">
        <v>26</v>
      </c>
      <c r="D218">
        <v>0</v>
      </c>
      <c r="E218">
        <v>120</v>
      </c>
      <c r="F218">
        <v>210</v>
      </c>
      <c r="G218">
        <f>G243+15</f>
        <v>213</v>
      </c>
      <c r="I218">
        <v>0</v>
      </c>
      <c r="J218">
        <v>1</v>
      </c>
      <c r="K218">
        <v>0</v>
      </c>
      <c r="L218">
        <v>0</v>
      </c>
      <c r="M218" t="str">
        <f>$N$76</f>
        <v>d0d8dd</v>
      </c>
      <c r="N218" t="s">
        <v>1006</v>
      </c>
      <c r="O218" t="s">
        <v>25</v>
      </c>
      <c r="Q218">
        <v>1</v>
      </c>
      <c r="R218" t="b">
        <v>0</v>
      </c>
      <c r="S218" t="s">
        <v>119</v>
      </c>
      <c r="T218">
        <v>0</v>
      </c>
    </row>
    <row r="219" spans="1:20" x14ac:dyDescent="0.25">
      <c r="A219" t="s">
        <v>926</v>
      </c>
      <c r="B219">
        <v>10</v>
      </c>
      <c r="C219" t="s">
        <v>19</v>
      </c>
      <c r="D219">
        <v>14</v>
      </c>
      <c r="E219">
        <f>E218+5</f>
        <v>125</v>
      </c>
      <c r="F219">
        <v>196</v>
      </c>
      <c r="G219">
        <f>E219+3</f>
        <v>128</v>
      </c>
      <c r="H219" t="s">
        <v>102</v>
      </c>
      <c r="I219">
        <v>12</v>
      </c>
      <c r="J219">
        <v>1</v>
      </c>
      <c r="K219">
        <v>0</v>
      </c>
      <c r="L219">
        <v>0</v>
      </c>
      <c r="N219" t="str">
        <f t="shared" ref="N219:N243" si="55">$N$76</f>
        <v>d0d8dd</v>
      </c>
      <c r="O219" t="s">
        <v>25</v>
      </c>
      <c r="Q219">
        <v>3</v>
      </c>
      <c r="R219" t="b">
        <v>0</v>
      </c>
      <c r="S219" t="s">
        <v>119</v>
      </c>
      <c r="T219">
        <v>0</v>
      </c>
    </row>
    <row r="220" spans="1:20" x14ac:dyDescent="0.25">
      <c r="A220" t="s">
        <v>838</v>
      </c>
      <c r="B220">
        <v>10</v>
      </c>
      <c r="C220" t="s">
        <v>19</v>
      </c>
      <c r="D220">
        <f t="shared" ref="D220" si="56">D223-1</f>
        <v>113</v>
      </c>
      <c r="E220">
        <f>E218+2</f>
        <v>122</v>
      </c>
      <c r="F220">
        <f>D224-1</f>
        <v>140</v>
      </c>
      <c r="G220">
        <f>E220+5</f>
        <v>127</v>
      </c>
      <c r="H220" t="s">
        <v>102</v>
      </c>
      <c r="I220">
        <v>10</v>
      </c>
      <c r="J220">
        <v>1</v>
      </c>
      <c r="K220">
        <v>0</v>
      </c>
      <c r="L220">
        <v>0</v>
      </c>
      <c r="N220" t="str">
        <f t="shared" si="55"/>
        <v>d0d8dd</v>
      </c>
      <c r="O220" t="s">
        <v>27</v>
      </c>
      <c r="Q220">
        <v>3</v>
      </c>
      <c r="R220" t="b">
        <v>1</v>
      </c>
      <c r="S220" t="s">
        <v>119</v>
      </c>
      <c r="T220">
        <v>0</v>
      </c>
    </row>
    <row r="221" spans="1:20" x14ac:dyDescent="0.25">
      <c r="A221" t="s">
        <v>839</v>
      </c>
      <c r="B221">
        <v>10</v>
      </c>
      <c r="C221" t="s">
        <v>19</v>
      </c>
      <c r="D221">
        <f>D224-1</f>
        <v>140</v>
      </c>
      <c r="E221">
        <f t="shared" ref="E221:E225" si="57">E220</f>
        <v>122</v>
      </c>
      <c r="F221">
        <f>D225+1</f>
        <v>169</v>
      </c>
      <c r="G221">
        <f>G220</f>
        <v>127</v>
      </c>
      <c r="H221" t="s">
        <v>102</v>
      </c>
      <c r="I221">
        <v>10</v>
      </c>
      <c r="J221">
        <v>1</v>
      </c>
      <c r="K221">
        <v>0</v>
      </c>
      <c r="L221">
        <v>0</v>
      </c>
      <c r="N221" t="str">
        <f t="shared" si="55"/>
        <v>d0d8dd</v>
      </c>
      <c r="O221" t="s">
        <v>27</v>
      </c>
      <c r="Q221">
        <v>3</v>
      </c>
      <c r="R221" t="b">
        <v>1</v>
      </c>
      <c r="S221" t="s">
        <v>119</v>
      </c>
      <c r="T221">
        <v>0</v>
      </c>
    </row>
    <row r="222" spans="1:20" x14ac:dyDescent="0.25">
      <c r="A222" t="s">
        <v>840</v>
      </c>
      <c r="B222">
        <v>10</v>
      </c>
      <c r="C222" t="s">
        <v>19</v>
      </c>
      <c r="D222">
        <f>D225</f>
        <v>168</v>
      </c>
      <c r="E222">
        <f t="shared" si="57"/>
        <v>122</v>
      </c>
      <c r="F222">
        <f>D222+26</f>
        <v>194</v>
      </c>
      <c r="G222">
        <f t="shared" ref="G222" si="58">G221</f>
        <v>127</v>
      </c>
      <c r="H222" t="s">
        <v>102</v>
      </c>
      <c r="I222">
        <v>10</v>
      </c>
      <c r="J222">
        <v>1</v>
      </c>
      <c r="K222">
        <v>0</v>
      </c>
      <c r="L222">
        <v>0</v>
      </c>
      <c r="N222" t="str">
        <f t="shared" si="55"/>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5"/>
        <v>d0d8dd</v>
      </c>
      <c r="O223" t="s">
        <v>25</v>
      </c>
      <c r="Q223">
        <v>4</v>
      </c>
      <c r="R223" t="b">
        <v>0</v>
      </c>
      <c r="S223" t="s">
        <v>119</v>
      </c>
      <c r="T223">
        <v>0</v>
      </c>
    </row>
    <row r="224" spans="1:20" x14ac:dyDescent="0.25">
      <c r="A224" t="s">
        <v>45</v>
      </c>
      <c r="B224">
        <v>10</v>
      </c>
      <c r="C224" t="s">
        <v>25</v>
      </c>
      <c r="D224">
        <f>D223+27</f>
        <v>141</v>
      </c>
      <c r="E224">
        <f t="shared" si="57"/>
        <v>120</v>
      </c>
      <c r="F224">
        <f t="shared" ref="F224:F225" si="59">D224</f>
        <v>141</v>
      </c>
      <c r="G224">
        <f>G223</f>
        <v>213</v>
      </c>
      <c r="I224">
        <v>0.5</v>
      </c>
      <c r="J224">
        <v>0</v>
      </c>
      <c r="K224">
        <v>0</v>
      </c>
      <c r="L224">
        <v>0</v>
      </c>
      <c r="M224" t="s">
        <v>21</v>
      </c>
      <c r="N224" t="str">
        <f t="shared" si="55"/>
        <v>d0d8dd</v>
      </c>
      <c r="O224" t="s">
        <v>25</v>
      </c>
      <c r="Q224">
        <v>4</v>
      </c>
      <c r="R224" t="b">
        <v>0</v>
      </c>
      <c r="S224" t="s">
        <v>119</v>
      </c>
      <c r="T224">
        <v>0</v>
      </c>
    </row>
    <row r="225" spans="1:20" x14ac:dyDescent="0.25">
      <c r="A225" t="s">
        <v>46</v>
      </c>
      <c r="B225">
        <v>10</v>
      </c>
      <c r="C225" t="s">
        <v>25</v>
      </c>
      <c r="D225">
        <f>D224+27</f>
        <v>168</v>
      </c>
      <c r="E225">
        <f t="shared" si="57"/>
        <v>120</v>
      </c>
      <c r="F225">
        <f t="shared" si="59"/>
        <v>168</v>
      </c>
      <c r="G225">
        <f>G224</f>
        <v>213</v>
      </c>
      <c r="I225">
        <v>0.5</v>
      </c>
      <c r="J225">
        <v>0</v>
      </c>
      <c r="K225">
        <v>0</v>
      </c>
      <c r="L225">
        <v>0</v>
      </c>
      <c r="M225" t="s">
        <v>21</v>
      </c>
      <c r="N225" t="str">
        <f t="shared" si="55"/>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5"/>
        <v>d0d8dd</v>
      </c>
      <c r="O226" t="s">
        <v>25</v>
      </c>
      <c r="Q226">
        <v>4</v>
      </c>
      <c r="R226" t="b">
        <v>0</v>
      </c>
      <c r="S226" t="s">
        <v>119</v>
      </c>
      <c r="T226">
        <v>0</v>
      </c>
    </row>
    <row r="227" spans="1:20" x14ac:dyDescent="0.25">
      <c r="A227" t="s">
        <v>1008</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927</v>
      </c>
      <c r="B228">
        <v>10</v>
      </c>
      <c r="C228" t="s">
        <v>19</v>
      </c>
      <c r="D228">
        <v>14</v>
      </c>
      <c r="E228">
        <f>E226+2</f>
        <v>149</v>
      </c>
      <c r="F228">
        <f>D223-2</f>
        <v>112</v>
      </c>
      <c r="G228">
        <f>E228+5</f>
        <v>154</v>
      </c>
      <c r="H228" t="s">
        <v>102</v>
      </c>
      <c r="I228">
        <v>12</v>
      </c>
      <c r="J228">
        <v>0</v>
      </c>
      <c r="K228">
        <v>0</v>
      </c>
      <c r="L228">
        <v>0</v>
      </c>
      <c r="N228" t="str">
        <f t="shared" si="55"/>
        <v>d0d8dd</v>
      </c>
      <c r="O228" t="s">
        <v>25</v>
      </c>
      <c r="Q228">
        <v>3</v>
      </c>
      <c r="R228" t="b">
        <v>1</v>
      </c>
      <c r="S228" t="s">
        <v>119</v>
      </c>
      <c r="T228">
        <v>0</v>
      </c>
    </row>
    <row r="229" spans="1:20" x14ac:dyDescent="0.25">
      <c r="A229" t="s">
        <v>928</v>
      </c>
      <c r="B229">
        <v>10</v>
      </c>
      <c r="C229" t="s">
        <v>19</v>
      </c>
      <c r="D229">
        <f>D220</f>
        <v>113</v>
      </c>
      <c r="E229">
        <f>E228+1</f>
        <v>150</v>
      </c>
      <c r="F229">
        <f>F220</f>
        <v>140</v>
      </c>
      <c r="G229">
        <f t="shared" ref="G229:G231" si="60">E229+3</f>
        <v>153</v>
      </c>
      <c r="H229" t="s">
        <v>20</v>
      </c>
      <c r="I229">
        <v>16</v>
      </c>
      <c r="J229">
        <v>1</v>
      </c>
      <c r="K229">
        <v>0</v>
      </c>
      <c r="L229">
        <v>0</v>
      </c>
      <c r="N229" t="str">
        <f t="shared" si="55"/>
        <v>d0d8dd</v>
      </c>
      <c r="O229" t="s">
        <v>27</v>
      </c>
      <c r="Q229">
        <v>2</v>
      </c>
      <c r="R229" t="b">
        <v>0</v>
      </c>
      <c r="S229" t="s">
        <v>119</v>
      </c>
      <c r="T229">
        <v>0</v>
      </c>
    </row>
    <row r="230" spans="1:20" x14ac:dyDescent="0.25">
      <c r="A230" t="s">
        <v>929</v>
      </c>
      <c r="B230">
        <v>10</v>
      </c>
      <c r="C230" t="s">
        <v>19</v>
      </c>
      <c r="D230">
        <f>D221</f>
        <v>140</v>
      </c>
      <c r="E230">
        <f>E229</f>
        <v>150</v>
      </c>
      <c r="F230">
        <f>F221</f>
        <v>169</v>
      </c>
      <c r="G230">
        <f t="shared" si="60"/>
        <v>153</v>
      </c>
      <c r="H230" t="s">
        <v>20</v>
      </c>
      <c r="I230">
        <v>16</v>
      </c>
      <c r="J230">
        <v>1</v>
      </c>
      <c r="K230">
        <v>0</v>
      </c>
      <c r="L230">
        <v>0</v>
      </c>
      <c r="N230" t="str">
        <f t="shared" si="55"/>
        <v>d0d8dd</v>
      </c>
      <c r="O230" t="s">
        <v>27</v>
      </c>
      <c r="Q230">
        <v>2</v>
      </c>
      <c r="R230" t="b">
        <v>0</v>
      </c>
      <c r="S230" t="s">
        <v>119</v>
      </c>
      <c r="T230">
        <v>0</v>
      </c>
    </row>
    <row r="231" spans="1:20" x14ac:dyDescent="0.25">
      <c r="A231" t="s">
        <v>930</v>
      </c>
      <c r="B231">
        <v>10</v>
      </c>
      <c r="C231" t="s">
        <v>19</v>
      </c>
      <c r="D231">
        <f>D222</f>
        <v>168</v>
      </c>
      <c r="E231">
        <f>E230</f>
        <v>150</v>
      </c>
      <c r="F231">
        <f>F222</f>
        <v>194</v>
      </c>
      <c r="G231">
        <f t="shared" si="60"/>
        <v>153</v>
      </c>
      <c r="H231" t="s">
        <v>20</v>
      </c>
      <c r="I231">
        <v>16</v>
      </c>
      <c r="J231">
        <v>1</v>
      </c>
      <c r="K231">
        <v>0</v>
      </c>
      <c r="L231">
        <v>0</v>
      </c>
      <c r="N231" t="str">
        <f t="shared" si="55"/>
        <v>d0d8dd</v>
      </c>
      <c r="O231" t="s">
        <v>27</v>
      </c>
      <c r="Q231">
        <v>2</v>
      </c>
      <c r="R231" t="b">
        <v>0</v>
      </c>
      <c r="S231" t="s">
        <v>119</v>
      </c>
      <c r="T231">
        <v>0</v>
      </c>
    </row>
    <row r="232" spans="1:20" x14ac:dyDescent="0.25">
      <c r="A232" t="s">
        <v>931</v>
      </c>
      <c r="B232">
        <v>10</v>
      </c>
      <c r="C232" t="s">
        <v>19</v>
      </c>
      <c r="D232">
        <f t="shared" ref="D232:D243" si="61">D228</f>
        <v>14</v>
      </c>
      <c r="E232">
        <f>E228+15</f>
        <v>164</v>
      </c>
      <c r="F232">
        <f t="shared" ref="F232:F243" si="62">F228</f>
        <v>112</v>
      </c>
      <c r="G232">
        <f>E232+5</f>
        <v>169</v>
      </c>
      <c r="H232" t="s">
        <v>102</v>
      </c>
      <c r="I232">
        <v>12</v>
      </c>
      <c r="J232">
        <v>0</v>
      </c>
      <c r="K232">
        <v>0</v>
      </c>
      <c r="L232">
        <v>0</v>
      </c>
      <c r="N232" t="str">
        <f t="shared" si="55"/>
        <v>d0d8dd</v>
      </c>
      <c r="O232" t="s">
        <v>25</v>
      </c>
      <c r="Q232">
        <v>3</v>
      </c>
      <c r="R232" t="b">
        <v>1</v>
      </c>
      <c r="S232" t="s">
        <v>119</v>
      </c>
      <c r="T232">
        <v>0</v>
      </c>
    </row>
    <row r="233" spans="1:20" x14ac:dyDescent="0.25">
      <c r="A233" t="s">
        <v>932</v>
      </c>
      <c r="B233">
        <v>10</v>
      </c>
      <c r="C233" t="s">
        <v>19</v>
      </c>
      <c r="D233">
        <f t="shared" si="61"/>
        <v>113</v>
      </c>
      <c r="E233">
        <f>E232+1</f>
        <v>165</v>
      </c>
      <c r="F233">
        <f t="shared" si="62"/>
        <v>140</v>
      </c>
      <c r="G233">
        <f>E233+3</f>
        <v>168</v>
      </c>
      <c r="H233" t="s">
        <v>20</v>
      </c>
      <c r="I233">
        <v>16</v>
      </c>
      <c r="J233">
        <v>1</v>
      </c>
      <c r="K233">
        <v>0</v>
      </c>
      <c r="L233">
        <v>0</v>
      </c>
      <c r="N233" t="str">
        <f t="shared" si="55"/>
        <v>d0d8dd</v>
      </c>
      <c r="O233" t="s">
        <v>27</v>
      </c>
      <c r="Q233">
        <v>2</v>
      </c>
      <c r="R233" t="b">
        <v>0</v>
      </c>
      <c r="S233" t="s">
        <v>119</v>
      </c>
      <c r="T233">
        <v>0</v>
      </c>
    </row>
    <row r="234" spans="1:20" x14ac:dyDescent="0.25">
      <c r="A234" t="s">
        <v>933</v>
      </c>
      <c r="B234">
        <v>10</v>
      </c>
      <c r="C234" t="s">
        <v>19</v>
      </c>
      <c r="D234">
        <f t="shared" si="61"/>
        <v>140</v>
      </c>
      <c r="E234">
        <f>E233</f>
        <v>165</v>
      </c>
      <c r="F234">
        <f t="shared" si="62"/>
        <v>169</v>
      </c>
      <c r="G234">
        <f t="shared" ref="G234:G235" si="63">E234+3</f>
        <v>168</v>
      </c>
      <c r="H234" t="s">
        <v>20</v>
      </c>
      <c r="I234">
        <v>16</v>
      </c>
      <c r="J234">
        <v>1</v>
      </c>
      <c r="K234">
        <v>0</v>
      </c>
      <c r="L234">
        <v>0</v>
      </c>
      <c r="N234" t="str">
        <f t="shared" si="55"/>
        <v>d0d8dd</v>
      </c>
      <c r="O234" t="s">
        <v>27</v>
      </c>
      <c r="Q234">
        <v>2</v>
      </c>
      <c r="R234" t="b">
        <v>0</v>
      </c>
      <c r="S234" t="s">
        <v>119</v>
      </c>
      <c r="T234">
        <v>0</v>
      </c>
    </row>
    <row r="235" spans="1:20" x14ac:dyDescent="0.25">
      <c r="A235" t="s">
        <v>934</v>
      </c>
      <c r="B235">
        <v>10</v>
      </c>
      <c r="C235" t="s">
        <v>19</v>
      </c>
      <c r="D235">
        <f t="shared" si="61"/>
        <v>168</v>
      </c>
      <c r="E235">
        <f>E234</f>
        <v>165</v>
      </c>
      <c r="F235">
        <f t="shared" si="62"/>
        <v>194</v>
      </c>
      <c r="G235">
        <f t="shared" si="63"/>
        <v>168</v>
      </c>
      <c r="H235" t="s">
        <v>20</v>
      </c>
      <c r="I235">
        <v>16</v>
      </c>
      <c r="J235">
        <v>1</v>
      </c>
      <c r="K235">
        <v>0</v>
      </c>
      <c r="L235">
        <v>0</v>
      </c>
      <c r="N235" t="str">
        <f t="shared" si="55"/>
        <v>d0d8dd</v>
      </c>
      <c r="O235" t="s">
        <v>27</v>
      </c>
      <c r="Q235">
        <v>2</v>
      </c>
      <c r="R235" t="b">
        <v>0</v>
      </c>
      <c r="S235" t="s">
        <v>119</v>
      </c>
      <c r="T235">
        <v>0</v>
      </c>
    </row>
    <row r="236" spans="1:20" x14ac:dyDescent="0.25">
      <c r="A236" t="s">
        <v>935</v>
      </c>
      <c r="B236">
        <v>10</v>
      </c>
      <c r="C236" t="s">
        <v>19</v>
      </c>
      <c r="D236">
        <f t="shared" si="61"/>
        <v>14</v>
      </c>
      <c r="E236">
        <f>E232+15</f>
        <v>179</v>
      </c>
      <c r="F236">
        <f t="shared" si="62"/>
        <v>112</v>
      </c>
      <c r="G236">
        <f>E236+5</f>
        <v>184</v>
      </c>
      <c r="H236" t="s">
        <v>102</v>
      </c>
      <c r="I236">
        <v>12</v>
      </c>
      <c r="J236">
        <v>0</v>
      </c>
      <c r="K236">
        <v>0</v>
      </c>
      <c r="L236">
        <v>0</v>
      </c>
      <c r="N236" t="str">
        <f t="shared" si="55"/>
        <v>d0d8dd</v>
      </c>
      <c r="O236" t="s">
        <v>25</v>
      </c>
      <c r="Q236">
        <v>3</v>
      </c>
      <c r="R236" t="b">
        <v>1</v>
      </c>
      <c r="S236" t="s">
        <v>119</v>
      </c>
      <c r="T236">
        <v>0</v>
      </c>
    </row>
    <row r="237" spans="1:20" x14ac:dyDescent="0.25">
      <c r="A237" t="s">
        <v>936</v>
      </c>
      <c r="B237">
        <v>10</v>
      </c>
      <c r="C237" t="s">
        <v>19</v>
      </c>
      <c r="D237">
        <f t="shared" si="61"/>
        <v>113</v>
      </c>
      <c r="E237">
        <f>E236+1</f>
        <v>180</v>
      </c>
      <c r="F237">
        <f t="shared" si="62"/>
        <v>140</v>
      </c>
      <c r="G237">
        <f t="shared" ref="G237:G239" si="64">E237+3</f>
        <v>183</v>
      </c>
      <c r="H237" t="s">
        <v>20</v>
      </c>
      <c r="I237">
        <v>16</v>
      </c>
      <c r="J237">
        <v>1</v>
      </c>
      <c r="K237">
        <v>0</v>
      </c>
      <c r="L237">
        <v>0</v>
      </c>
      <c r="N237" t="str">
        <f t="shared" si="55"/>
        <v>d0d8dd</v>
      </c>
      <c r="O237" t="s">
        <v>27</v>
      </c>
      <c r="Q237">
        <v>2</v>
      </c>
      <c r="R237" t="b">
        <v>0</v>
      </c>
      <c r="S237" t="s">
        <v>119</v>
      </c>
      <c r="T237">
        <v>0</v>
      </c>
    </row>
    <row r="238" spans="1:20" x14ac:dyDescent="0.25">
      <c r="A238" t="s">
        <v>937</v>
      </c>
      <c r="B238">
        <v>10</v>
      </c>
      <c r="C238" t="s">
        <v>19</v>
      </c>
      <c r="D238">
        <f t="shared" si="61"/>
        <v>140</v>
      </c>
      <c r="E238">
        <f>E237</f>
        <v>180</v>
      </c>
      <c r="F238">
        <f t="shared" si="62"/>
        <v>169</v>
      </c>
      <c r="G238">
        <f t="shared" si="64"/>
        <v>183</v>
      </c>
      <c r="H238" t="s">
        <v>20</v>
      </c>
      <c r="I238">
        <v>16</v>
      </c>
      <c r="J238">
        <v>1</v>
      </c>
      <c r="K238">
        <v>0</v>
      </c>
      <c r="L238">
        <v>0</v>
      </c>
      <c r="N238" t="str">
        <f t="shared" si="55"/>
        <v>d0d8dd</v>
      </c>
      <c r="O238" t="s">
        <v>27</v>
      </c>
      <c r="Q238">
        <v>2</v>
      </c>
      <c r="R238" t="b">
        <v>0</v>
      </c>
      <c r="S238" t="s">
        <v>119</v>
      </c>
      <c r="T238">
        <v>0</v>
      </c>
    </row>
    <row r="239" spans="1:20" x14ac:dyDescent="0.25">
      <c r="A239" t="s">
        <v>938</v>
      </c>
      <c r="B239">
        <v>10</v>
      </c>
      <c r="C239" t="s">
        <v>19</v>
      </c>
      <c r="D239">
        <f t="shared" si="61"/>
        <v>168</v>
      </c>
      <c r="E239">
        <f>E238</f>
        <v>180</v>
      </c>
      <c r="F239">
        <f t="shared" si="62"/>
        <v>194</v>
      </c>
      <c r="G239">
        <f t="shared" si="64"/>
        <v>183</v>
      </c>
      <c r="H239" t="s">
        <v>20</v>
      </c>
      <c r="I239">
        <v>16</v>
      </c>
      <c r="J239">
        <v>1</v>
      </c>
      <c r="K239">
        <v>0</v>
      </c>
      <c r="L239">
        <v>0</v>
      </c>
      <c r="N239" t="str">
        <f t="shared" si="55"/>
        <v>d0d8dd</v>
      </c>
      <c r="O239" t="s">
        <v>27</v>
      </c>
      <c r="Q239">
        <v>2</v>
      </c>
      <c r="R239" t="b">
        <v>0</v>
      </c>
      <c r="S239" t="s">
        <v>119</v>
      </c>
      <c r="T239">
        <v>0</v>
      </c>
    </row>
    <row r="240" spans="1:20" x14ac:dyDescent="0.25">
      <c r="A240" t="s">
        <v>939</v>
      </c>
      <c r="B240">
        <v>10</v>
      </c>
      <c r="C240" t="s">
        <v>19</v>
      </c>
      <c r="D240">
        <f t="shared" si="61"/>
        <v>14</v>
      </c>
      <c r="E240">
        <f>E236+15</f>
        <v>194</v>
      </c>
      <c r="F240">
        <f t="shared" si="62"/>
        <v>112</v>
      </c>
      <c r="G240">
        <f>E240+5</f>
        <v>199</v>
      </c>
      <c r="H240" t="s">
        <v>102</v>
      </c>
      <c r="I240">
        <v>12</v>
      </c>
      <c r="J240">
        <v>0</v>
      </c>
      <c r="K240">
        <v>0</v>
      </c>
      <c r="L240">
        <v>0</v>
      </c>
      <c r="N240" t="str">
        <f t="shared" si="55"/>
        <v>d0d8dd</v>
      </c>
      <c r="O240" t="s">
        <v>25</v>
      </c>
      <c r="Q240">
        <v>3</v>
      </c>
      <c r="R240" t="b">
        <v>1</v>
      </c>
      <c r="S240" t="s">
        <v>119</v>
      </c>
      <c r="T240">
        <v>0</v>
      </c>
    </row>
    <row r="241" spans="1:20" x14ac:dyDescent="0.25">
      <c r="A241" t="s">
        <v>940</v>
      </c>
      <c r="B241">
        <v>10</v>
      </c>
      <c r="C241" t="s">
        <v>19</v>
      </c>
      <c r="D241">
        <f t="shared" si="61"/>
        <v>113</v>
      </c>
      <c r="E241">
        <f>E240+1</f>
        <v>195</v>
      </c>
      <c r="F241">
        <f t="shared" si="62"/>
        <v>140</v>
      </c>
      <c r="G241">
        <f t="shared" ref="G241:G243" si="65">E241+3</f>
        <v>198</v>
      </c>
      <c r="H241" t="s">
        <v>20</v>
      </c>
      <c r="I241">
        <v>16</v>
      </c>
      <c r="J241">
        <v>1</v>
      </c>
      <c r="K241">
        <v>0</v>
      </c>
      <c r="L241">
        <v>0</v>
      </c>
      <c r="N241" t="str">
        <f t="shared" si="55"/>
        <v>d0d8dd</v>
      </c>
      <c r="O241" t="s">
        <v>27</v>
      </c>
      <c r="Q241">
        <v>2</v>
      </c>
      <c r="R241" t="b">
        <v>0</v>
      </c>
      <c r="S241" t="s">
        <v>119</v>
      </c>
      <c r="T241">
        <v>0</v>
      </c>
    </row>
    <row r="242" spans="1:20" x14ac:dyDescent="0.25">
      <c r="A242" t="s">
        <v>941</v>
      </c>
      <c r="B242">
        <v>10</v>
      </c>
      <c r="C242" t="s">
        <v>19</v>
      </c>
      <c r="D242">
        <f t="shared" si="61"/>
        <v>140</v>
      </c>
      <c r="E242">
        <f>E241</f>
        <v>195</v>
      </c>
      <c r="F242">
        <f t="shared" si="62"/>
        <v>169</v>
      </c>
      <c r="G242">
        <f t="shared" si="65"/>
        <v>198</v>
      </c>
      <c r="H242" t="s">
        <v>20</v>
      </c>
      <c r="I242">
        <v>16</v>
      </c>
      <c r="J242">
        <v>1</v>
      </c>
      <c r="K242">
        <v>0</v>
      </c>
      <c r="L242">
        <v>0</v>
      </c>
      <c r="N242" t="str">
        <f t="shared" si="55"/>
        <v>d0d8dd</v>
      </c>
      <c r="O242" t="s">
        <v>27</v>
      </c>
      <c r="Q242">
        <v>2</v>
      </c>
      <c r="R242" t="b">
        <v>0</v>
      </c>
      <c r="S242" t="s">
        <v>119</v>
      </c>
      <c r="T242">
        <v>0</v>
      </c>
    </row>
    <row r="243" spans="1:20" x14ac:dyDescent="0.25">
      <c r="A243" t="s">
        <v>942</v>
      </c>
      <c r="B243">
        <v>10</v>
      </c>
      <c r="C243" t="s">
        <v>19</v>
      </c>
      <c r="D243">
        <f t="shared" si="61"/>
        <v>168</v>
      </c>
      <c r="E243">
        <f>E242</f>
        <v>195</v>
      </c>
      <c r="F243">
        <f t="shared" si="62"/>
        <v>194</v>
      </c>
      <c r="G243">
        <f t="shared" si="65"/>
        <v>198</v>
      </c>
      <c r="H243" t="s">
        <v>20</v>
      </c>
      <c r="I243">
        <v>16</v>
      </c>
      <c r="J243">
        <v>1</v>
      </c>
      <c r="K243">
        <v>0</v>
      </c>
      <c r="L243">
        <v>0</v>
      </c>
      <c r="N243" t="str">
        <f t="shared" si="55"/>
        <v>d0d8dd</v>
      </c>
      <c r="O243" t="s">
        <v>27</v>
      </c>
      <c r="Q243">
        <v>2</v>
      </c>
      <c r="R243" t="b">
        <v>0</v>
      </c>
      <c r="S243" t="s">
        <v>119</v>
      </c>
      <c r="T243">
        <v>0</v>
      </c>
    </row>
    <row r="244" spans="1:20" x14ac:dyDescent="0.25">
      <c r="A244" t="s">
        <v>983</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984</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966</v>
      </c>
      <c r="B246">
        <v>11</v>
      </c>
      <c r="C246" t="s">
        <v>26</v>
      </c>
      <c r="D246">
        <v>0</v>
      </c>
      <c r="E246">
        <v>75</v>
      </c>
      <c r="F246">
        <v>210</v>
      </c>
      <c r="G246">
        <f>G259+15</f>
        <v>123</v>
      </c>
      <c r="I246">
        <v>0</v>
      </c>
      <c r="J246">
        <v>1</v>
      </c>
      <c r="K246">
        <v>0</v>
      </c>
      <c r="L246">
        <v>0</v>
      </c>
      <c r="M246" t="str">
        <f>$N$76</f>
        <v>d0d8dd</v>
      </c>
      <c r="N246" t="s">
        <v>1006</v>
      </c>
      <c r="O246" t="s">
        <v>25</v>
      </c>
      <c r="Q246">
        <v>1</v>
      </c>
      <c r="R246" t="b">
        <v>0</v>
      </c>
      <c r="S246" t="s">
        <v>119</v>
      </c>
      <c r="T246">
        <v>0</v>
      </c>
    </row>
    <row r="247" spans="1:20" x14ac:dyDescent="0.25">
      <c r="A247" t="s">
        <v>967</v>
      </c>
      <c r="B247">
        <v>11</v>
      </c>
      <c r="C247" t="s">
        <v>19</v>
      </c>
      <c r="D247">
        <v>14</v>
      </c>
      <c r="E247">
        <f>E246+5</f>
        <v>80</v>
      </c>
      <c r="F247">
        <v>196</v>
      </c>
      <c r="G247">
        <f>E247+3</f>
        <v>83</v>
      </c>
      <c r="H247" t="s">
        <v>102</v>
      </c>
      <c r="I247">
        <v>12</v>
      </c>
      <c r="J247">
        <v>1</v>
      </c>
      <c r="K247">
        <v>0</v>
      </c>
      <c r="L247">
        <v>0</v>
      </c>
      <c r="N247" t="str">
        <f t="shared" ref="N247:N254" si="66">$N$76</f>
        <v>d0d8dd</v>
      </c>
      <c r="O247" t="s">
        <v>25</v>
      </c>
      <c r="Q247">
        <v>3</v>
      </c>
      <c r="R247" t="b">
        <v>0</v>
      </c>
      <c r="S247" t="s">
        <v>119</v>
      </c>
      <c r="T247">
        <v>0</v>
      </c>
    </row>
    <row r="248" spans="1:20" x14ac:dyDescent="0.25">
      <c r="A248" t="s">
        <v>838</v>
      </c>
      <c r="B248">
        <v>11</v>
      </c>
      <c r="C248" t="s">
        <v>19</v>
      </c>
      <c r="D248">
        <f t="shared" ref="D248" si="67">D251-1</f>
        <v>113</v>
      </c>
      <c r="E248">
        <f>E246+2</f>
        <v>77</v>
      </c>
      <c r="F248">
        <f>D252-1</f>
        <v>140</v>
      </c>
      <c r="G248">
        <f>E248+5</f>
        <v>82</v>
      </c>
      <c r="H248" t="s">
        <v>102</v>
      </c>
      <c r="I248">
        <v>10</v>
      </c>
      <c r="J248">
        <v>1</v>
      </c>
      <c r="K248">
        <v>0</v>
      </c>
      <c r="L248">
        <v>0</v>
      </c>
      <c r="N248" t="str">
        <f t="shared" si="66"/>
        <v>d0d8dd</v>
      </c>
      <c r="O248" t="s">
        <v>27</v>
      </c>
      <c r="Q248">
        <v>3</v>
      </c>
      <c r="R248" t="b">
        <v>1</v>
      </c>
      <c r="S248" t="s">
        <v>119</v>
      </c>
      <c r="T248">
        <v>0</v>
      </c>
    </row>
    <row r="249" spans="1:20" x14ac:dyDescent="0.25">
      <c r="A249" t="s">
        <v>839</v>
      </c>
      <c r="B249">
        <v>11</v>
      </c>
      <c r="C249" t="s">
        <v>19</v>
      </c>
      <c r="D249">
        <f>D252-1</f>
        <v>140</v>
      </c>
      <c r="E249">
        <f t="shared" ref="E249:E253" si="68">E248</f>
        <v>77</v>
      </c>
      <c r="F249">
        <f>D253+1</f>
        <v>169</v>
      </c>
      <c r="G249">
        <f>G248</f>
        <v>82</v>
      </c>
      <c r="H249" t="s">
        <v>102</v>
      </c>
      <c r="I249">
        <v>10</v>
      </c>
      <c r="J249">
        <v>1</v>
      </c>
      <c r="K249">
        <v>0</v>
      </c>
      <c r="L249">
        <v>0</v>
      </c>
      <c r="N249" t="str">
        <f t="shared" si="66"/>
        <v>d0d8dd</v>
      </c>
      <c r="O249" t="s">
        <v>27</v>
      </c>
      <c r="Q249">
        <v>3</v>
      </c>
      <c r="R249" t="b">
        <v>1</v>
      </c>
      <c r="S249" t="s">
        <v>119</v>
      </c>
      <c r="T249">
        <v>0</v>
      </c>
    </row>
    <row r="250" spans="1:20" x14ac:dyDescent="0.25">
      <c r="A250" t="s">
        <v>840</v>
      </c>
      <c r="B250">
        <v>11</v>
      </c>
      <c r="C250" t="s">
        <v>19</v>
      </c>
      <c r="D250">
        <f>D253</f>
        <v>168</v>
      </c>
      <c r="E250">
        <f t="shared" si="68"/>
        <v>77</v>
      </c>
      <c r="F250">
        <f>D250+26</f>
        <v>194</v>
      </c>
      <c r="G250">
        <f t="shared" ref="G250" si="69">G249</f>
        <v>82</v>
      </c>
      <c r="H250" t="s">
        <v>102</v>
      </c>
      <c r="I250">
        <v>10</v>
      </c>
      <c r="J250">
        <v>1</v>
      </c>
      <c r="K250">
        <v>0</v>
      </c>
      <c r="L250">
        <v>0</v>
      </c>
      <c r="N250" t="str">
        <f t="shared" si="66"/>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6"/>
        <v>d0d8dd</v>
      </c>
      <c r="O251" t="s">
        <v>25</v>
      </c>
      <c r="Q251">
        <v>4</v>
      </c>
      <c r="R251" t="b">
        <v>0</v>
      </c>
      <c r="S251" t="s">
        <v>119</v>
      </c>
      <c r="T251">
        <v>0</v>
      </c>
    </row>
    <row r="252" spans="1:20" x14ac:dyDescent="0.25">
      <c r="A252" t="s">
        <v>45</v>
      </c>
      <c r="B252">
        <v>11</v>
      </c>
      <c r="C252" t="s">
        <v>25</v>
      </c>
      <c r="D252">
        <f>D251+27</f>
        <v>141</v>
      </c>
      <c r="E252">
        <f t="shared" si="68"/>
        <v>75</v>
      </c>
      <c r="F252">
        <f t="shared" ref="F252:F253" si="70">D252</f>
        <v>141</v>
      </c>
      <c r="G252">
        <f>G251</f>
        <v>123</v>
      </c>
      <c r="I252">
        <v>0.5</v>
      </c>
      <c r="J252">
        <v>0</v>
      </c>
      <c r="K252">
        <v>0</v>
      </c>
      <c r="L252">
        <v>0</v>
      </c>
      <c r="M252" t="s">
        <v>21</v>
      </c>
      <c r="N252" t="str">
        <f t="shared" si="66"/>
        <v>d0d8dd</v>
      </c>
      <c r="O252" t="s">
        <v>25</v>
      </c>
      <c r="Q252">
        <v>4</v>
      </c>
      <c r="R252" t="b">
        <v>0</v>
      </c>
      <c r="S252" t="s">
        <v>119</v>
      </c>
      <c r="T252">
        <v>0</v>
      </c>
    </row>
    <row r="253" spans="1:20" x14ac:dyDescent="0.25">
      <c r="A253" t="s">
        <v>46</v>
      </c>
      <c r="B253">
        <v>11</v>
      </c>
      <c r="C253" t="s">
        <v>25</v>
      </c>
      <c r="D253">
        <f>D252+27</f>
        <v>168</v>
      </c>
      <c r="E253">
        <f t="shared" si="68"/>
        <v>75</v>
      </c>
      <c r="F253">
        <f t="shared" si="70"/>
        <v>168</v>
      </c>
      <c r="G253">
        <f>G252</f>
        <v>123</v>
      </c>
      <c r="I253">
        <v>0.5</v>
      </c>
      <c r="J253">
        <v>0</v>
      </c>
      <c r="K253">
        <v>0</v>
      </c>
      <c r="L253">
        <v>0</v>
      </c>
      <c r="M253" t="s">
        <v>21</v>
      </c>
      <c r="N253" t="str">
        <f t="shared" si="66"/>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6"/>
        <v>d0d8dd</v>
      </c>
      <c r="O254" t="s">
        <v>25</v>
      </c>
      <c r="Q254">
        <v>4</v>
      </c>
      <c r="R254" t="b">
        <v>0</v>
      </c>
      <c r="S254" t="s">
        <v>119</v>
      </c>
      <c r="T254">
        <v>0</v>
      </c>
    </row>
    <row r="255" spans="1:20" x14ac:dyDescent="0.25">
      <c r="A255" t="s">
        <v>1008</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968</v>
      </c>
      <c r="B256">
        <v>11</v>
      </c>
      <c r="C256" t="s">
        <v>19</v>
      </c>
      <c r="D256">
        <v>14</v>
      </c>
      <c r="E256">
        <f>E254+2</f>
        <v>104</v>
      </c>
      <c r="F256">
        <f>D251-2</f>
        <v>112</v>
      </c>
      <c r="G256">
        <f>E256+5</f>
        <v>109</v>
      </c>
      <c r="H256" t="s">
        <v>102</v>
      </c>
      <c r="I256">
        <v>12</v>
      </c>
      <c r="J256">
        <v>0</v>
      </c>
      <c r="K256">
        <v>0</v>
      </c>
      <c r="L256">
        <v>0</v>
      </c>
      <c r="N256" t="str">
        <f t="shared" ref="N256:N259" si="71">$N$76</f>
        <v>d0d8dd</v>
      </c>
      <c r="O256" t="s">
        <v>25</v>
      </c>
      <c r="Q256">
        <v>3</v>
      </c>
      <c r="R256" t="b">
        <v>1</v>
      </c>
      <c r="S256" t="s">
        <v>119</v>
      </c>
      <c r="T256">
        <v>0</v>
      </c>
    </row>
    <row r="257" spans="1:20" x14ac:dyDescent="0.25">
      <c r="A257" t="s">
        <v>969</v>
      </c>
      <c r="B257">
        <v>11</v>
      </c>
      <c r="C257" t="s">
        <v>19</v>
      </c>
      <c r="D257">
        <f>D248</f>
        <v>113</v>
      </c>
      <c r="E257">
        <f>E256+1</f>
        <v>105</v>
      </c>
      <c r="F257">
        <f>F248</f>
        <v>140</v>
      </c>
      <c r="G257">
        <f t="shared" ref="G257:G259" si="72">E257+3</f>
        <v>108</v>
      </c>
      <c r="H257" t="s">
        <v>20</v>
      </c>
      <c r="I257">
        <v>16</v>
      </c>
      <c r="J257">
        <v>1</v>
      </c>
      <c r="K257">
        <v>0</v>
      </c>
      <c r="L257">
        <v>0</v>
      </c>
      <c r="N257" t="str">
        <f t="shared" si="71"/>
        <v>d0d8dd</v>
      </c>
      <c r="O257" t="s">
        <v>27</v>
      </c>
      <c r="Q257">
        <v>2</v>
      </c>
      <c r="R257" t="b">
        <v>0</v>
      </c>
      <c r="S257" t="s">
        <v>119</v>
      </c>
      <c r="T257">
        <v>0</v>
      </c>
    </row>
    <row r="258" spans="1:20" x14ac:dyDescent="0.25">
      <c r="A258" t="s">
        <v>970</v>
      </c>
      <c r="B258">
        <v>11</v>
      </c>
      <c r="C258" t="s">
        <v>19</v>
      </c>
      <c r="D258">
        <f>D249</f>
        <v>140</v>
      </c>
      <c r="E258">
        <f>E257</f>
        <v>105</v>
      </c>
      <c r="F258">
        <f>F249</f>
        <v>169</v>
      </c>
      <c r="G258">
        <f t="shared" si="72"/>
        <v>108</v>
      </c>
      <c r="H258" t="s">
        <v>20</v>
      </c>
      <c r="I258">
        <v>16</v>
      </c>
      <c r="J258">
        <v>1</v>
      </c>
      <c r="K258">
        <v>0</v>
      </c>
      <c r="L258">
        <v>0</v>
      </c>
      <c r="N258" t="str">
        <f t="shared" si="71"/>
        <v>d0d8dd</v>
      </c>
      <c r="O258" t="s">
        <v>27</v>
      </c>
      <c r="Q258">
        <v>2</v>
      </c>
      <c r="R258" t="b">
        <v>0</v>
      </c>
      <c r="S258" t="s">
        <v>119</v>
      </c>
      <c r="T258">
        <v>0</v>
      </c>
    </row>
    <row r="259" spans="1:20" x14ac:dyDescent="0.25">
      <c r="A259" t="s">
        <v>971</v>
      </c>
      <c r="B259">
        <v>11</v>
      </c>
      <c r="C259" t="s">
        <v>19</v>
      </c>
      <c r="D259">
        <f>D250</f>
        <v>168</v>
      </c>
      <c r="E259">
        <f>E258</f>
        <v>105</v>
      </c>
      <c r="F259">
        <f>F250</f>
        <v>194</v>
      </c>
      <c r="G259">
        <f t="shared" si="72"/>
        <v>108</v>
      </c>
      <c r="H259" t="s">
        <v>20</v>
      </c>
      <c r="I259">
        <v>16</v>
      </c>
      <c r="J259">
        <v>1</v>
      </c>
      <c r="K259">
        <v>0</v>
      </c>
      <c r="L259">
        <v>0</v>
      </c>
      <c r="N259" t="str">
        <f t="shared" si="71"/>
        <v>d0d8dd</v>
      </c>
      <c r="O259" t="s">
        <v>27</v>
      </c>
      <c r="Q259">
        <v>2</v>
      </c>
      <c r="R259" t="b">
        <v>0</v>
      </c>
      <c r="S259" t="s">
        <v>119</v>
      </c>
      <c r="T259">
        <v>0</v>
      </c>
    </row>
    <row r="260" spans="1:20" x14ac:dyDescent="0.25">
      <c r="A260" t="s">
        <v>1121</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1122</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1123</v>
      </c>
      <c r="B262">
        <v>11</v>
      </c>
      <c r="C262" t="s">
        <v>19</v>
      </c>
      <c r="D262">
        <f>D260</f>
        <v>30</v>
      </c>
      <c r="E262">
        <f>G260</f>
        <v>280</v>
      </c>
      <c r="F262">
        <f>F260</f>
        <v>180</v>
      </c>
      <c r="G262">
        <f>E262+3</f>
        <v>283</v>
      </c>
      <c r="H262" t="s">
        <v>102</v>
      </c>
      <c r="I262">
        <v>8</v>
      </c>
      <c r="J262">
        <v>0</v>
      </c>
      <c r="K262">
        <v>1</v>
      </c>
      <c r="L262">
        <v>0</v>
      </c>
      <c r="M262" t="s">
        <v>972</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1118</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352</v>
      </c>
      <c r="B266">
        <v>12</v>
      </c>
      <c r="C266" t="s">
        <v>19</v>
      </c>
      <c r="D266">
        <f t="shared" ref="D266:D268" si="73">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720</v>
      </c>
      <c r="B267">
        <v>12</v>
      </c>
      <c r="C267" t="s">
        <v>19</v>
      </c>
      <c r="D267">
        <f t="shared" si="73"/>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1022</v>
      </c>
      <c r="B268">
        <v>12</v>
      </c>
      <c r="C268" t="s">
        <v>24</v>
      </c>
      <c r="D268">
        <f t="shared" si="73"/>
        <v>14</v>
      </c>
      <c r="E268">
        <f>G267+30</f>
        <v>248</v>
      </c>
      <c r="F268">
        <f>D268+10</f>
        <v>24</v>
      </c>
      <c r="G268">
        <f>E268+(F268-D268)</f>
        <v>258</v>
      </c>
      <c r="I268">
        <v>12</v>
      </c>
      <c r="J268">
        <v>0</v>
      </c>
      <c r="K268">
        <v>0</v>
      </c>
      <c r="L268">
        <v>0</v>
      </c>
      <c r="M268" t="s">
        <v>1023</v>
      </c>
      <c r="N268" t="s">
        <v>1024</v>
      </c>
      <c r="O268" t="s">
        <v>25</v>
      </c>
      <c r="P268" s="5" t="str">
        <f>"configuration/assets/"&amp;A268&amp;".svg"</f>
        <v>configuration/assets/cc.svg</v>
      </c>
      <c r="Q268">
        <v>2</v>
      </c>
      <c r="R268" t="b">
        <v>1</v>
      </c>
      <c r="T268">
        <v>0</v>
      </c>
    </row>
    <row r="269" spans="1:20" ht="15" customHeight="1" x14ac:dyDescent="0.25">
      <c r="A269" t="s">
        <v>1025</v>
      </c>
      <c r="B269">
        <v>12</v>
      </c>
      <c r="C269" t="s">
        <v>24</v>
      </c>
      <c r="D269">
        <f>F268+2</f>
        <v>26</v>
      </c>
      <c r="E269">
        <f>E268</f>
        <v>248</v>
      </c>
      <c r="F269">
        <f>D269+10</f>
        <v>36</v>
      </c>
      <c r="G269">
        <f>E269+(F269-D269)</f>
        <v>258</v>
      </c>
      <c r="I269">
        <v>12</v>
      </c>
      <c r="J269">
        <v>0</v>
      </c>
      <c r="K269">
        <v>0</v>
      </c>
      <c r="L269">
        <v>0</v>
      </c>
      <c r="M269" t="s">
        <v>1023</v>
      </c>
      <c r="N269" t="s">
        <v>1024</v>
      </c>
      <c r="O269" t="s">
        <v>25</v>
      </c>
      <c r="P269" s="5" t="str">
        <f>"configuration/assets/"&amp;A269&amp;".svg"</f>
        <v>configuration/assets/by.svg</v>
      </c>
      <c r="Q269">
        <v>2</v>
      </c>
      <c r="R269" t="b">
        <v>1</v>
      </c>
      <c r="T269">
        <v>0</v>
      </c>
    </row>
    <row r="270" spans="1:20" ht="15" customHeight="1" x14ac:dyDescent="0.25">
      <c r="A270" t="s">
        <v>1026</v>
      </c>
      <c r="B270">
        <v>12</v>
      </c>
      <c r="C270" t="s">
        <v>24</v>
      </c>
      <c r="D270">
        <f>F269+2</f>
        <v>38</v>
      </c>
      <c r="E270">
        <f>E269</f>
        <v>248</v>
      </c>
      <c r="F270">
        <f>D270+10</f>
        <v>48</v>
      </c>
      <c r="G270">
        <f>E270+(F270-D270)</f>
        <v>258</v>
      </c>
      <c r="I270">
        <v>12</v>
      </c>
      <c r="J270">
        <v>0</v>
      </c>
      <c r="K270">
        <v>0</v>
      </c>
      <c r="L270">
        <v>0</v>
      </c>
      <c r="M270" t="s">
        <v>1023</v>
      </c>
      <c r="N270" t="s">
        <v>1024</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1027</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64"/>
  <sheetViews>
    <sheetView tabSelected="1" zoomScale="115" zoomScaleNormal="115" workbookViewId="0">
      <pane xSplit="3" ySplit="1" topLeftCell="Y157" activePane="bottomRight" state="frozen"/>
      <selection pane="topRight" activeCell="D1" sqref="D1"/>
      <selection pane="bottomLeft" activeCell="A2" sqref="A2"/>
      <selection pane="bottomRight" activeCell="Z158" sqref="Z158"/>
    </sheetView>
  </sheetViews>
  <sheetFormatPr defaultColWidth="9.140625" defaultRowHeight="15" x14ac:dyDescent="0.25"/>
  <cols>
    <col min="1" max="1" width="13.7109375" style="15" customWidth="1"/>
    <col min="2" max="2" width="38" style="15" customWidth="1"/>
    <col min="3" max="3" width="52.85546875" style="3" customWidth="1"/>
    <col min="4" max="32" width="48" style="3" customWidth="1"/>
    <col min="33" max="16384" width="9.140625" style="3"/>
  </cols>
  <sheetData>
    <row r="1" spans="1:32" s="14" customFormat="1" x14ac:dyDescent="0.25">
      <c r="A1" s="13" t="s">
        <v>70</v>
      </c>
      <c r="B1" s="13" t="s">
        <v>0</v>
      </c>
      <c r="C1" s="6" t="s">
        <v>65</v>
      </c>
      <c r="D1" s="7" t="s">
        <v>3744</v>
      </c>
      <c r="E1" s="7" t="s">
        <v>223</v>
      </c>
      <c r="F1" s="6" t="s">
        <v>416</v>
      </c>
      <c r="G1" s="6" t="s">
        <v>181</v>
      </c>
      <c r="H1" s="7" t="s">
        <v>2603</v>
      </c>
      <c r="I1" s="7" t="s">
        <v>112</v>
      </c>
      <c r="J1" s="7" t="s">
        <v>111</v>
      </c>
      <c r="K1" s="7" t="s">
        <v>110</v>
      </c>
      <c r="L1" s="7" t="s">
        <v>2751</v>
      </c>
      <c r="M1" s="7" t="s">
        <v>4363</v>
      </c>
      <c r="N1" s="7" t="s">
        <v>109</v>
      </c>
      <c r="O1" s="7" t="s">
        <v>3829</v>
      </c>
      <c r="P1" s="7" t="s">
        <v>566</v>
      </c>
      <c r="Q1" s="7" t="s">
        <v>2892</v>
      </c>
      <c r="R1" s="7" t="s">
        <v>3038</v>
      </c>
      <c r="S1" s="7" t="s">
        <v>3113</v>
      </c>
      <c r="T1" s="14" t="s">
        <v>3161</v>
      </c>
      <c r="U1" s="14" t="s">
        <v>3745</v>
      </c>
      <c r="V1" s="14" t="s">
        <v>108</v>
      </c>
      <c r="W1" s="14" t="s">
        <v>3746</v>
      </c>
      <c r="X1" s="14" t="s">
        <v>3747</v>
      </c>
      <c r="Y1" s="14" t="s">
        <v>73</v>
      </c>
      <c r="Z1" s="14" t="s">
        <v>74</v>
      </c>
      <c r="AA1" s="14" t="s">
        <v>4469</v>
      </c>
      <c r="AB1" s="14" t="s">
        <v>283</v>
      </c>
      <c r="AC1" s="14" t="s">
        <v>107</v>
      </c>
      <c r="AD1" s="14" t="s">
        <v>91</v>
      </c>
      <c r="AE1" s="14" t="s">
        <v>4059</v>
      </c>
      <c r="AF1" s="14" t="s">
        <v>106</v>
      </c>
    </row>
    <row r="2" spans="1:32" x14ac:dyDescent="0.25">
      <c r="A2" s="15" t="s">
        <v>71</v>
      </c>
      <c r="B2" s="15" t="s">
        <v>192</v>
      </c>
      <c r="C2" s="12" t="s">
        <v>65</v>
      </c>
      <c r="D2" s="8" t="s">
        <v>3782</v>
      </c>
      <c r="E2" s="8" t="s">
        <v>386</v>
      </c>
      <c r="F2" s="12" t="s">
        <v>664</v>
      </c>
      <c r="G2" s="8" t="s">
        <v>663</v>
      </c>
      <c r="H2" s="8" t="s">
        <v>3773</v>
      </c>
      <c r="I2" s="8" t="s">
        <v>270</v>
      </c>
      <c r="J2" s="8" t="s">
        <v>193</v>
      </c>
      <c r="K2" s="8" t="s">
        <v>269</v>
      </c>
      <c r="L2" s="8" t="s">
        <v>3774</v>
      </c>
      <c r="M2" s="8" t="s">
        <v>4364</v>
      </c>
      <c r="N2" s="8" t="s">
        <v>653</v>
      </c>
      <c r="O2" s="8" t="s">
        <v>3830</v>
      </c>
      <c r="P2" s="8" t="s">
        <v>566</v>
      </c>
      <c r="Q2" s="8" t="s">
        <v>3775</v>
      </c>
      <c r="R2" s="8" t="s">
        <v>3776</v>
      </c>
      <c r="S2" s="8" t="s">
        <v>3777</v>
      </c>
      <c r="T2" s="3" t="s">
        <v>3778</v>
      </c>
      <c r="U2" s="3" t="s">
        <v>3779</v>
      </c>
      <c r="V2" s="3" t="s">
        <v>108</v>
      </c>
      <c r="W2" s="3" t="s">
        <v>3780</v>
      </c>
      <c r="X2" s="3" t="s">
        <v>3781</v>
      </c>
      <c r="Y2" s="3" t="s">
        <v>788</v>
      </c>
      <c r="Z2" s="3" t="s">
        <v>4884</v>
      </c>
      <c r="AA2" s="3" t="s">
        <v>4470</v>
      </c>
      <c r="AB2" s="3" t="s">
        <v>790</v>
      </c>
      <c r="AC2" s="3" t="s">
        <v>673</v>
      </c>
      <c r="AD2" s="3" t="s">
        <v>194</v>
      </c>
      <c r="AE2" s="3" t="s">
        <v>4060</v>
      </c>
      <c r="AF2" s="3" t="s">
        <v>504</v>
      </c>
    </row>
    <row r="3" spans="1:32" x14ac:dyDescent="0.25">
      <c r="A3" s="15" t="s">
        <v>71</v>
      </c>
      <c r="B3" s="15" t="s">
        <v>4365</v>
      </c>
      <c r="C3" s="45">
        <v>45412</v>
      </c>
      <c r="D3" s="12">
        <v>0</v>
      </c>
      <c r="E3" s="12">
        <v>0</v>
      </c>
      <c r="F3" s="12">
        <v>0</v>
      </c>
      <c r="G3" s="12">
        <v>0</v>
      </c>
      <c r="H3" s="12">
        <v>0</v>
      </c>
      <c r="I3" s="12">
        <v>0</v>
      </c>
      <c r="J3" s="12">
        <v>0</v>
      </c>
      <c r="K3" s="12">
        <v>0</v>
      </c>
      <c r="L3" s="12">
        <v>0</v>
      </c>
      <c r="M3" s="12">
        <v>0</v>
      </c>
      <c r="N3" s="12">
        <v>0</v>
      </c>
      <c r="O3" s="12">
        <v>0</v>
      </c>
      <c r="P3" s="12">
        <v>0</v>
      </c>
      <c r="Q3" s="12">
        <v>0</v>
      </c>
      <c r="R3" s="12">
        <v>0</v>
      </c>
      <c r="S3" s="12">
        <v>0</v>
      </c>
      <c r="T3" s="3">
        <v>0</v>
      </c>
      <c r="U3" s="3">
        <v>0</v>
      </c>
      <c r="V3" s="3">
        <v>0</v>
      </c>
      <c r="W3" s="3">
        <v>0</v>
      </c>
      <c r="X3" s="3">
        <v>0</v>
      </c>
      <c r="Y3" s="3">
        <v>0</v>
      </c>
      <c r="Z3" s="3">
        <v>0</v>
      </c>
      <c r="AA3" s="3">
        <v>0</v>
      </c>
      <c r="AB3" s="3">
        <v>0</v>
      </c>
      <c r="AC3" s="3">
        <v>0</v>
      </c>
      <c r="AD3" s="3">
        <v>0</v>
      </c>
      <c r="AE3" s="3">
        <v>0</v>
      </c>
      <c r="AF3" s="3">
        <v>0</v>
      </c>
    </row>
    <row r="4" spans="1:32" x14ac:dyDescent="0.25">
      <c r="A4" s="15" t="s">
        <v>71</v>
      </c>
      <c r="B4" s="15" t="s">
        <v>4883</v>
      </c>
      <c r="C4" s="19">
        <v>1</v>
      </c>
      <c r="D4" s="19">
        <v>0</v>
      </c>
      <c r="E4" s="19">
        <v>0</v>
      </c>
      <c r="F4" s="19">
        <v>1</v>
      </c>
      <c r="G4" s="19">
        <v>1</v>
      </c>
      <c r="H4" s="19">
        <v>0</v>
      </c>
      <c r="I4" s="19">
        <v>0</v>
      </c>
      <c r="J4" s="19">
        <v>0</v>
      </c>
      <c r="K4" s="19">
        <v>0</v>
      </c>
      <c r="L4" s="19">
        <v>0</v>
      </c>
      <c r="M4" s="19">
        <v>0</v>
      </c>
      <c r="N4" s="19">
        <v>0</v>
      </c>
      <c r="O4" s="19">
        <v>0</v>
      </c>
      <c r="P4" s="19">
        <v>0</v>
      </c>
      <c r="Q4" s="19">
        <v>0</v>
      </c>
      <c r="R4" s="19">
        <v>0</v>
      </c>
      <c r="S4" s="19">
        <v>0</v>
      </c>
      <c r="T4" s="44">
        <v>0</v>
      </c>
      <c r="U4" s="3">
        <v>0</v>
      </c>
      <c r="V4" s="3">
        <v>0</v>
      </c>
      <c r="W4" s="3">
        <v>0</v>
      </c>
      <c r="X4" s="3">
        <v>0</v>
      </c>
      <c r="Y4" s="3">
        <v>1</v>
      </c>
      <c r="Z4" s="3">
        <v>1</v>
      </c>
      <c r="AA4" s="3">
        <v>1</v>
      </c>
      <c r="AB4" s="3">
        <v>0</v>
      </c>
      <c r="AC4" s="3">
        <v>0</v>
      </c>
      <c r="AD4" s="3">
        <v>0</v>
      </c>
      <c r="AE4" s="3">
        <v>0</v>
      </c>
      <c r="AF4" s="3">
        <v>0</v>
      </c>
    </row>
    <row r="5" spans="1:32" x14ac:dyDescent="0.25">
      <c r="A5" s="15" t="s">
        <v>71</v>
      </c>
      <c r="B5" s="15" t="s">
        <v>703</v>
      </c>
      <c r="C5" s="12" t="s">
        <v>692</v>
      </c>
      <c r="D5" s="8" t="s">
        <v>3772</v>
      </c>
      <c r="E5" s="8" t="s">
        <v>699</v>
      </c>
      <c r="F5" s="12" t="s">
        <v>700</v>
      </c>
      <c r="G5" s="8" t="s">
        <v>4882</v>
      </c>
      <c r="H5" s="8" t="s">
        <v>3763</v>
      </c>
      <c r="I5" s="8" t="s">
        <v>701</v>
      </c>
      <c r="J5" s="8" t="s">
        <v>702</v>
      </c>
      <c r="K5" s="8" t="s">
        <v>704</v>
      </c>
      <c r="L5" s="8" t="s">
        <v>3764</v>
      </c>
      <c r="M5" s="8" t="s">
        <v>4214</v>
      </c>
      <c r="N5" s="8" t="s">
        <v>698</v>
      </c>
      <c r="O5" s="8" t="s">
        <v>3982</v>
      </c>
      <c r="P5" s="8" t="s">
        <v>705</v>
      </c>
      <c r="Q5" s="8" t="s">
        <v>3765</v>
      </c>
      <c r="R5" s="8" t="s">
        <v>3766</v>
      </c>
      <c r="S5" s="8" t="s">
        <v>3767</v>
      </c>
      <c r="T5" s="3" t="s">
        <v>3768</v>
      </c>
      <c r="U5" s="3" t="s">
        <v>3769</v>
      </c>
      <c r="V5" s="3" t="s">
        <v>706</v>
      </c>
      <c r="W5" s="3" t="s">
        <v>3770</v>
      </c>
      <c r="X5" s="3" t="s">
        <v>3771</v>
      </c>
      <c r="Y5" s="3" t="s">
        <v>708</v>
      </c>
      <c r="Z5" s="3" t="s">
        <v>708</v>
      </c>
      <c r="AA5" s="3" t="s">
        <v>707</v>
      </c>
      <c r="AB5" s="3" t="s">
        <v>707</v>
      </c>
      <c r="AC5" s="3" t="s">
        <v>709</v>
      </c>
      <c r="AD5" s="3" t="s">
        <v>710</v>
      </c>
      <c r="AE5" s="3" t="s">
        <v>4061</v>
      </c>
      <c r="AF5" s="3" t="s">
        <v>711</v>
      </c>
    </row>
    <row r="6" spans="1:32" ht="45" x14ac:dyDescent="0.25">
      <c r="A6" s="15" t="s">
        <v>71</v>
      </c>
      <c r="B6" s="15" t="s">
        <v>190</v>
      </c>
      <c r="C6" s="9" t="s">
        <v>1104</v>
      </c>
      <c r="D6" s="8" t="s">
        <v>3596</v>
      </c>
      <c r="E6" s="8" t="s">
        <v>1308</v>
      </c>
      <c r="F6" s="9" t="s">
        <v>1173</v>
      </c>
      <c r="G6" s="8" t="s">
        <v>2374</v>
      </c>
      <c r="H6" s="16" t="s">
        <v>2455</v>
      </c>
      <c r="I6" s="8" t="s">
        <v>1513</v>
      </c>
      <c r="J6" s="16" t="s">
        <v>1410</v>
      </c>
      <c r="K6" s="16" t="s">
        <v>1410</v>
      </c>
      <c r="L6" s="8" t="s">
        <v>2604</v>
      </c>
      <c r="M6" s="8" t="s">
        <v>4215</v>
      </c>
      <c r="N6" s="8" t="s">
        <v>1722</v>
      </c>
      <c r="O6" s="8" t="s">
        <v>3831</v>
      </c>
      <c r="P6" s="8" t="s">
        <v>1820</v>
      </c>
      <c r="Q6" s="8" t="s">
        <v>2753</v>
      </c>
      <c r="R6" s="8" t="s">
        <v>2893</v>
      </c>
      <c r="S6" s="8" t="s">
        <v>3039</v>
      </c>
      <c r="T6" s="3" t="s">
        <v>3114</v>
      </c>
      <c r="U6" s="3" t="s">
        <v>3162</v>
      </c>
      <c r="V6" s="3" t="s">
        <v>1104</v>
      </c>
      <c r="W6" s="3" t="s">
        <v>3315</v>
      </c>
      <c r="X6" s="3" t="s">
        <v>3444</v>
      </c>
      <c r="Y6" s="3" t="s">
        <v>2010</v>
      </c>
      <c r="Z6" s="3" t="s">
        <v>2010</v>
      </c>
      <c r="AA6" s="3" t="s">
        <v>4471</v>
      </c>
      <c r="AB6" s="3" t="s">
        <v>1247</v>
      </c>
      <c r="AC6" s="3" t="s">
        <v>4048</v>
      </c>
      <c r="AD6" s="3" t="s">
        <v>2207</v>
      </c>
      <c r="AE6" s="3" t="s">
        <v>4062</v>
      </c>
      <c r="AF6" s="3" t="s">
        <v>2267</v>
      </c>
    </row>
    <row r="7" spans="1:32" ht="45" x14ac:dyDescent="0.25">
      <c r="A7" s="15" t="s">
        <v>71</v>
      </c>
      <c r="B7" s="15" t="s">
        <v>949</v>
      </c>
      <c r="C7" s="9" t="s">
        <v>985</v>
      </c>
      <c r="D7" s="8" t="s">
        <v>3597</v>
      </c>
      <c r="E7" s="8" t="s">
        <v>1309</v>
      </c>
      <c r="F7" s="9" t="s">
        <v>1174</v>
      </c>
      <c r="G7" s="8" t="s">
        <v>2375</v>
      </c>
      <c r="H7" s="16" t="s">
        <v>2456</v>
      </c>
      <c r="I7" s="8" t="s">
        <v>1514</v>
      </c>
      <c r="J7" s="16" t="s">
        <v>1411</v>
      </c>
      <c r="K7" s="16" t="s">
        <v>1620</v>
      </c>
      <c r="L7" s="8" t="s">
        <v>2605</v>
      </c>
      <c r="M7" s="8" t="s">
        <v>4216</v>
      </c>
      <c r="N7" s="8" t="s">
        <v>1723</v>
      </c>
      <c r="O7" s="8" t="s">
        <v>3832</v>
      </c>
      <c r="P7" s="8" t="s">
        <v>1821</v>
      </c>
      <c r="Q7" s="8" t="s">
        <v>2754</v>
      </c>
      <c r="R7" s="8" t="s">
        <v>2894</v>
      </c>
      <c r="S7" s="8" t="s">
        <v>3040</v>
      </c>
      <c r="T7" s="3" t="s">
        <v>3115</v>
      </c>
      <c r="U7" s="3" t="s">
        <v>3163</v>
      </c>
      <c r="V7" s="3" t="s">
        <v>1912</v>
      </c>
      <c r="W7" s="3" t="s">
        <v>3316</v>
      </c>
      <c r="X7" s="3" t="s">
        <v>3445</v>
      </c>
      <c r="Y7" s="3" t="s">
        <v>4536</v>
      </c>
      <c r="Z7" s="3" t="s">
        <v>2011</v>
      </c>
      <c r="AA7" s="3" t="s">
        <v>1125</v>
      </c>
      <c r="AB7" s="3" t="s">
        <v>1125</v>
      </c>
      <c r="AC7" s="3" t="s">
        <v>2103</v>
      </c>
      <c r="AD7" s="3" t="s">
        <v>2208</v>
      </c>
      <c r="AE7" s="3" t="s">
        <v>4063</v>
      </c>
      <c r="AF7" s="3" t="s">
        <v>2268</v>
      </c>
    </row>
    <row r="8" spans="1:32" ht="45" x14ac:dyDescent="0.25">
      <c r="A8" s="15" t="s">
        <v>71</v>
      </c>
      <c r="B8" s="15" t="s">
        <v>950</v>
      </c>
      <c r="C8" s="9" t="s">
        <v>1063</v>
      </c>
      <c r="D8" s="8" t="s">
        <v>3598</v>
      </c>
      <c r="E8" s="8" t="s">
        <v>1310</v>
      </c>
      <c r="F8" s="9" t="s">
        <v>1175</v>
      </c>
      <c r="G8" s="8" t="s">
        <v>2376</v>
      </c>
      <c r="H8" s="16" t="s">
        <v>2457</v>
      </c>
      <c r="I8" s="8" t="s">
        <v>1515</v>
      </c>
      <c r="J8" s="16" t="s">
        <v>1412</v>
      </c>
      <c r="K8" s="16" t="s">
        <v>1621</v>
      </c>
      <c r="L8" s="8" t="s">
        <v>2606</v>
      </c>
      <c r="M8" s="8" t="s">
        <v>4217</v>
      </c>
      <c r="N8" s="8" t="s">
        <v>1724</v>
      </c>
      <c r="O8" s="8" t="s">
        <v>3833</v>
      </c>
      <c r="P8" s="8" t="s">
        <v>1822</v>
      </c>
      <c r="Q8" s="8" t="s">
        <v>2755</v>
      </c>
      <c r="R8" s="8" t="s">
        <v>2895</v>
      </c>
      <c r="S8" s="8" t="s">
        <v>3041</v>
      </c>
      <c r="T8" s="3" t="s">
        <v>3116</v>
      </c>
      <c r="U8" s="3" t="s">
        <v>3164</v>
      </c>
      <c r="V8" s="3" t="s">
        <v>1913</v>
      </c>
      <c r="W8" s="3" t="s">
        <v>3317</v>
      </c>
      <c r="X8" s="3" t="s">
        <v>3446</v>
      </c>
      <c r="Y8" s="3" t="s">
        <v>4537</v>
      </c>
      <c r="Z8" s="3" t="s">
        <v>2012</v>
      </c>
      <c r="AA8" s="3" t="s">
        <v>4472</v>
      </c>
      <c r="AB8" s="3" t="s">
        <v>1126</v>
      </c>
      <c r="AC8" s="3" t="s">
        <v>2104</v>
      </c>
      <c r="AD8" s="3" t="s">
        <v>2209</v>
      </c>
      <c r="AE8" s="3" t="s">
        <v>4064</v>
      </c>
      <c r="AF8" s="3" t="s">
        <v>2269</v>
      </c>
    </row>
    <row r="9" spans="1:32" ht="45" x14ac:dyDescent="0.25">
      <c r="A9" s="15" t="s">
        <v>71</v>
      </c>
      <c r="B9" s="15" t="s">
        <v>951</v>
      </c>
      <c r="C9" s="9" t="s">
        <v>1062</v>
      </c>
      <c r="D9" s="8" t="s">
        <v>3599</v>
      </c>
      <c r="E9" s="8" t="s">
        <v>1311</v>
      </c>
      <c r="F9" s="9" t="s">
        <v>1176</v>
      </c>
      <c r="G9" s="8" t="s">
        <v>2377</v>
      </c>
      <c r="H9" s="16" t="s">
        <v>2458</v>
      </c>
      <c r="I9" s="8" t="s">
        <v>1516</v>
      </c>
      <c r="J9" s="16" t="s">
        <v>1413</v>
      </c>
      <c r="K9" s="16" t="s">
        <v>1622</v>
      </c>
      <c r="L9" s="8" t="s">
        <v>2607</v>
      </c>
      <c r="M9" s="8" t="s">
        <v>4218</v>
      </c>
      <c r="N9" s="8" t="s">
        <v>1725</v>
      </c>
      <c r="O9" s="8" t="s">
        <v>3834</v>
      </c>
      <c r="P9" s="8" t="s">
        <v>1823</v>
      </c>
      <c r="Q9" s="8" t="s">
        <v>2756</v>
      </c>
      <c r="R9" s="8" t="s">
        <v>2896</v>
      </c>
      <c r="S9" s="8" t="s">
        <v>3042</v>
      </c>
      <c r="T9" s="3" t="s">
        <v>3117</v>
      </c>
      <c r="U9" s="3" t="s">
        <v>3165</v>
      </c>
      <c r="V9" s="3" t="s">
        <v>1914</v>
      </c>
      <c r="W9" s="3" t="s">
        <v>3318</v>
      </c>
      <c r="X9" s="3" t="s">
        <v>3447</v>
      </c>
      <c r="Y9" s="3" t="s">
        <v>2013</v>
      </c>
      <c r="Z9" s="3" t="s">
        <v>2013</v>
      </c>
      <c r="AA9" s="3" t="s">
        <v>1127</v>
      </c>
      <c r="AB9" s="3" t="s">
        <v>1127</v>
      </c>
      <c r="AC9" s="3" t="s">
        <v>2105</v>
      </c>
      <c r="AD9" s="3" t="s">
        <v>2210</v>
      </c>
      <c r="AE9" s="3" t="s">
        <v>4065</v>
      </c>
      <c r="AF9" s="3" t="s">
        <v>2270</v>
      </c>
    </row>
    <row r="10" spans="1:32" ht="105" x14ac:dyDescent="0.25">
      <c r="A10" s="15" t="s">
        <v>71</v>
      </c>
      <c r="B10" s="15" t="s">
        <v>975</v>
      </c>
      <c r="C10" s="9" t="s">
        <v>988</v>
      </c>
      <c r="D10" s="8" t="s">
        <v>3600</v>
      </c>
      <c r="E10" s="8" t="s">
        <v>1312</v>
      </c>
      <c r="F10" s="9" t="s">
        <v>1177</v>
      </c>
      <c r="G10" s="8" t="s">
        <v>2378</v>
      </c>
      <c r="H10" s="16" t="s">
        <v>2459</v>
      </c>
      <c r="I10" s="8" t="s">
        <v>1517</v>
      </c>
      <c r="J10" s="16" t="s">
        <v>1414</v>
      </c>
      <c r="K10" s="16" t="s">
        <v>1623</v>
      </c>
      <c r="L10" s="8" t="s">
        <v>2608</v>
      </c>
      <c r="M10" s="8" t="s">
        <v>4219</v>
      </c>
      <c r="N10" s="8" t="s">
        <v>1726</v>
      </c>
      <c r="O10" s="8" t="s">
        <v>3835</v>
      </c>
      <c r="P10" s="8" t="s">
        <v>1824</v>
      </c>
      <c r="Q10" s="8" t="s">
        <v>2757</v>
      </c>
      <c r="R10" s="8" t="s">
        <v>2897</v>
      </c>
      <c r="S10" s="8" t="s">
        <v>4662</v>
      </c>
      <c r="T10" s="3" t="s">
        <v>4374</v>
      </c>
      <c r="U10" s="3" t="s">
        <v>3166</v>
      </c>
      <c r="V10" s="3" t="s">
        <v>1915</v>
      </c>
      <c r="W10" s="3" t="s">
        <v>3319</v>
      </c>
      <c r="X10" s="3" t="s">
        <v>3448</v>
      </c>
      <c r="Y10" s="3" t="s">
        <v>4538</v>
      </c>
      <c r="Z10" s="3" t="s">
        <v>2014</v>
      </c>
      <c r="AA10" s="3" t="s">
        <v>1128</v>
      </c>
      <c r="AB10" s="3" t="s">
        <v>1128</v>
      </c>
      <c r="AC10" s="3" t="s">
        <v>4049</v>
      </c>
      <c r="AD10" s="3" t="s">
        <v>2211</v>
      </c>
      <c r="AE10" s="3" t="s">
        <v>4066</v>
      </c>
      <c r="AF10" s="3" t="s">
        <v>2271</v>
      </c>
    </row>
    <row r="11" spans="1:32" ht="75" x14ac:dyDescent="0.25">
      <c r="A11" s="15" t="s">
        <v>71</v>
      </c>
      <c r="B11" s="15" t="s">
        <v>1099</v>
      </c>
      <c r="C11" s="9" t="s">
        <v>1100</v>
      </c>
      <c r="D11" s="8" t="s">
        <v>3601</v>
      </c>
      <c r="E11" s="8" t="s">
        <v>1313</v>
      </c>
      <c r="F11" s="9" t="s">
        <v>4791</v>
      </c>
      <c r="G11" s="8" t="s">
        <v>4836</v>
      </c>
      <c r="H11" s="16" t="s">
        <v>2460</v>
      </c>
      <c r="I11" s="8" t="s">
        <v>1518</v>
      </c>
      <c r="J11" s="16" t="s">
        <v>1415</v>
      </c>
      <c r="K11" s="16" t="s">
        <v>1624</v>
      </c>
      <c r="L11" s="8" t="s">
        <v>2609</v>
      </c>
      <c r="M11" s="8" t="s">
        <v>4220</v>
      </c>
      <c r="N11" s="8" t="s">
        <v>1727</v>
      </c>
      <c r="O11" s="8" t="s">
        <v>3836</v>
      </c>
      <c r="P11" s="8" t="s">
        <v>1825</v>
      </c>
      <c r="Q11" s="8" t="s">
        <v>2758</v>
      </c>
      <c r="R11" s="8" t="s">
        <v>2898</v>
      </c>
      <c r="S11" s="8" t="s">
        <v>4663</v>
      </c>
      <c r="T11" s="3" t="s">
        <v>4375</v>
      </c>
      <c r="U11" s="3" t="s">
        <v>3167</v>
      </c>
      <c r="V11" s="3" t="s">
        <v>1916</v>
      </c>
      <c r="W11" s="3" t="s">
        <v>3320</v>
      </c>
      <c r="X11" s="3" t="s">
        <v>3449</v>
      </c>
      <c r="Y11" s="3" t="s">
        <v>2015</v>
      </c>
      <c r="Z11" s="3" t="s">
        <v>2015</v>
      </c>
      <c r="AA11" s="3" t="s">
        <v>4473</v>
      </c>
      <c r="AB11" s="3" t="s">
        <v>1248</v>
      </c>
      <c r="AC11" s="3" t="s">
        <v>2106</v>
      </c>
      <c r="AD11" s="3" t="s">
        <v>2212</v>
      </c>
      <c r="AE11" s="3" t="s">
        <v>4067</v>
      </c>
      <c r="AF11" s="3" t="s">
        <v>2272</v>
      </c>
    </row>
    <row r="12" spans="1:32" x14ac:dyDescent="0.25">
      <c r="A12" s="15" t="s">
        <v>71</v>
      </c>
      <c r="B12" s="15" t="s">
        <v>990</v>
      </c>
      <c r="C12" s="9" t="s">
        <v>989</v>
      </c>
      <c r="D12" s="8" t="s">
        <v>3602</v>
      </c>
      <c r="E12" s="8" t="s">
        <v>1314</v>
      </c>
      <c r="F12" s="9" t="s">
        <v>1178</v>
      </c>
      <c r="G12" s="8" t="s">
        <v>2379</v>
      </c>
      <c r="H12" s="16" t="s">
        <v>2461</v>
      </c>
      <c r="I12" s="8" t="s">
        <v>1519</v>
      </c>
      <c r="J12" s="16" t="s">
        <v>1416</v>
      </c>
      <c r="K12" s="16" t="s">
        <v>1625</v>
      </c>
      <c r="L12" s="8" t="s">
        <v>2610</v>
      </c>
      <c r="M12" s="8" t="s">
        <v>4221</v>
      </c>
      <c r="N12" s="8" t="s">
        <v>1728</v>
      </c>
      <c r="O12" s="8" t="s">
        <v>3837</v>
      </c>
      <c r="P12" s="8" t="s">
        <v>1826</v>
      </c>
      <c r="Q12" s="8" t="s">
        <v>2759</v>
      </c>
      <c r="R12" s="8" t="s">
        <v>2899</v>
      </c>
      <c r="S12" s="8" t="s">
        <v>3043</v>
      </c>
      <c r="T12" s="3" t="s">
        <v>3118</v>
      </c>
      <c r="U12" s="3" t="s">
        <v>3168</v>
      </c>
      <c r="V12" s="3" t="s">
        <v>1917</v>
      </c>
      <c r="W12" s="3" t="s">
        <v>3321</v>
      </c>
      <c r="X12" s="3" t="s">
        <v>3450</v>
      </c>
      <c r="Y12" s="3" t="s">
        <v>4539</v>
      </c>
      <c r="Z12" s="3" t="s">
        <v>2016</v>
      </c>
      <c r="AA12" s="3" t="s">
        <v>1249</v>
      </c>
      <c r="AB12" s="3" t="s">
        <v>1249</v>
      </c>
      <c r="AC12" s="3" t="s">
        <v>2107</v>
      </c>
      <c r="AD12" s="3" t="s">
        <v>2213</v>
      </c>
      <c r="AE12" s="3" t="s">
        <v>4068</v>
      </c>
      <c r="AF12" s="3" t="s">
        <v>2273</v>
      </c>
    </row>
    <row r="13" spans="1:32" ht="45" x14ac:dyDescent="0.25">
      <c r="A13" s="15" t="s">
        <v>71</v>
      </c>
      <c r="B13" s="15" t="s">
        <v>23</v>
      </c>
      <c r="C13" s="22" t="s">
        <v>952</v>
      </c>
      <c r="D13" s="8" t="s">
        <v>3603</v>
      </c>
      <c r="E13" s="8" t="s">
        <v>362</v>
      </c>
      <c r="F13" s="9" t="s">
        <v>4792</v>
      </c>
      <c r="G13" s="8" t="s">
        <v>422</v>
      </c>
      <c r="H13" s="16" t="s">
        <v>2462</v>
      </c>
      <c r="I13" s="8" t="s">
        <v>530</v>
      </c>
      <c r="J13" s="16" t="s">
        <v>95</v>
      </c>
      <c r="K13" s="16" t="s">
        <v>484</v>
      </c>
      <c r="L13" s="8" t="s">
        <v>2611</v>
      </c>
      <c r="M13" s="8" t="s">
        <v>4222</v>
      </c>
      <c r="N13" s="8" t="s">
        <v>95</v>
      </c>
      <c r="O13" s="8" t="s">
        <v>3838</v>
      </c>
      <c r="P13" s="8" t="s">
        <v>567</v>
      </c>
      <c r="Q13" s="8" t="s">
        <v>2760</v>
      </c>
      <c r="R13" s="8" t="s">
        <v>2900</v>
      </c>
      <c r="S13" s="8" t="s">
        <v>4664</v>
      </c>
      <c r="T13" s="3" t="s">
        <v>4376</v>
      </c>
      <c r="U13" s="3" t="s">
        <v>3169</v>
      </c>
      <c r="V13" s="3" t="s">
        <v>738</v>
      </c>
      <c r="W13" s="3" t="s">
        <v>3322</v>
      </c>
      <c r="X13" s="3" t="s">
        <v>3451</v>
      </c>
      <c r="Y13" s="3" t="s">
        <v>4540</v>
      </c>
      <c r="Z13" s="3" t="s">
        <v>165</v>
      </c>
      <c r="AA13" s="3" t="s">
        <v>4474</v>
      </c>
      <c r="AB13" s="3" t="s">
        <v>238</v>
      </c>
      <c r="AC13" s="3" t="s">
        <v>205</v>
      </c>
      <c r="AD13" s="3" t="s">
        <v>178</v>
      </c>
      <c r="AE13" s="3" t="s">
        <v>4069</v>
      </c>
      <c r="AF13" s="3" t="s">
        <v>505</v>
      </c>
    </row>
    <row r="14" spans="1:32" x14ac:dyDescent="0.25">
      <c r="A14" s="15" t="s">
        <v>71</v>
      </c>
      <c r="B14" s="15" t="s">
        <v>18</v>
      </c>
      <c r="C14" s="9" t="s">
        <v>997</v>
      </c>
      <c r="D14" s="9" t="s">
        <v>3452</v>
      </c>
      <c r="E14" s="9" t="s">
        <v>997</v>
      </c>
      <c r="F14" s="9" t="s">
        <v>997</v>
      </c>
      <c r="G14" s="9" t="s">
        <v>3827</v>
      </c>
      <c r="H14" s="9" t="s">
        <v>997</v>
      </c>
      <c r="I14" s="8" t="s">
        <v>997</v>
      </c>
      <c r="J14" s="16" t="s">
        <v>997</v>
      </c>
      <c r="K14" s="9" t="s">
        <v>997</v>
      </c>
      <c r="L14" s="9" t="s">
        <v>997</v>
      </c>
      <c r="M14" s="9" t="s">
        <v>997</v>
      </c>
      <c r="N14" s="9" t="s">
        <v>997</v>
      </c>
      <c r="O14" s="9" t="s">
        <v>997</v>
      </c>
      <c r="P14" s="9" t="s">
        <v>997</v>
      </c>
      <c r="Q14" s="9" t="s">
        <v>997</v>
      </c>
      <c r="R14" s="9" t="s">
        <v>997</v>
      </c>
      <c r="S14" s="9" t="s">
        <v>997</v>
      </c>
      <c r="T14" s="3" t="s">
        <v>4027</v>
      </c>
      <c r="U14" s="3" t="s">
        <v>997</v>
      </c>
      <c r="V14" s="3" t="s">
        <v>997</v>
      </c>
      <c r="W14" s="3" t="s">
        <v>997</v>
      </c>
      <c r="X14" s="3" t="s">
        <v>3452</v>
      </c>
      <c r="Y14" s="3" t="s">
        <v>997</v>
      </c>
      <c r="Z14" s="3" t="s">
        <v>997</v>
      </c>
      <c r="AA14" s="3" t="s">
        <v>997</v>
      </c>
      <c r="AB14" s="3" t="s">
        <v>997</v>
      </c>
      <c r="AC14" s="3" t="s">
        <v>997</v>
      </c>
      <c r="AD14" s="3" t="s">
        <v>997</v>
      </c>
      <c r="AE14" s="3" t="s">
        <v>997</v>
      </c>
      <c r="AF14" s="3" t="s">
        <v>997</v>
      </c>
    </row>
    <row r="15" spans="1:32" x14ac:dyDescent="0.25">
      <c r="A15" s="15" t="s">
        <v>71</v>
      </c>
      <c r="B15" s="15" t="s">
        <v>1109</v>
      </c>
      <c r="C15" s="9" t="s">
        <v>1012</v>
      </c>
      <c r="D15" s="9" t="s">
        <v>3604</v>
      </c>
      <c r="E15" s="9" t="s">
        <v>1315</v>
      </c>
      <c r="F15" s="9" t="s">
        <v>1179</v>
      </c>
      <c r="G15" s="9" t="s">
        <v>1179</v>
      </c>
      <c r="H15" s="9" t="s">
        <v>1417</v>
      </c>
      <c r="I15" s="8" t="s">
        <v>1520</v>
      </c>
      <c r="J15" s="16" t="s">
        <v>1417</v>
      </c>
      <c r="K15" s="9" t="s">
        <v>1012</v>
      </c>
      <c r="L15" s="9" t="s">
        <v>2612</v>
      </c>
      <c r="M15" s="9" t="s">
        <v>4223</v>
      </c>
      <c r="N15" s="9" t="s">
        <v>1729</v>
      </c>
      <c r="O15" s="9" t="s">
        <v>3839</v>
      </c>
      <c r="P15" s="9" t="s">
        <v>3996</v>
      </c>
      <c r="Q15" s="8" t="s">
        <v>3783</v>
      </c>
      <c r="R15" s="9" t="s">
        <v>2901</v>
      </c>
      <c r="S15" s="8" t="s">
        <v>4026</v>
      </c>
      <c r="T15" s="3" t="s">
        <v>3119</v>
      </c>
      <c r="U15" s="3" t="s">
        <v>3170</v>
      </c>
      <c r="V15" s="3" t="s">
        <v>1918</v>
      </c>
      <c r="W15" s="3" t="s">
        <v>3323</v>
      </c>
      <c r="X15" s="3" t="s">
        <v>3453</v>
      </c>
      <c r="Y15" s="3" t="s">
        <v>2017</v>
      </c>
      <c r="Z15" s="3" t="s">
        <v>2017</v>
      </c>
      <c r="AA15" s="3" t="s">
        <v>4475</v>
      </c>
      <c r="AB15" s="3" t="s">
        <v>1297</v>
      </c>
      <c r="AC15" s="3" t="s">
        <v>2108</v>
      </c>
      <c r="AD15" s="3" t="s">
        <v>2214</v>
      </c>
      <c r="AE15" s="3" t="s">
        <v>4070</v>
      </c>
      <c r="AF15" s="3" t="s">
        <v>2274</v>
      </c>
    </row>
    <row r="16" spans="1:32" x14ac:dyDescent="0.25">
      <c r="A16" s="15" t="s">
        <v>71</v>
      </c>
      <c r="B16" s="15" t="s">
        <v>1114</v>
      </c>
      <c r="C16" s="9" t="s">
        <v>1065</v>
      </c>
      <c r="D16" s="9" t="s">
        <v>3605</v>
      </c>
      <c r="E16" s="9" t="s">
        <v>1316</v>
      </c>
      <c r="F16" s="9" t="s">
        <v>1180</v>
      </c>
      <c r="G16" s="9" t="s">
        <v>2380</v>
      </c>
      <c r="H16" s="9" t="s">
        <v>2463</v>
      </c>
      <c r="I16" s="8" t="s">
        <v>1521</v>
      </c>
      <c r="J16" s="16" t="s">
        <v>1418</v>
      </c>
      <c r="K16" s="9" t="s">
        <v>1626</v>
      </c>
      <c r="L16" s="9" t="s">
        <v>2613</v>
      </c>
      <c r="M16" s="9" t="s">
        <v>4224</v>
      </c>
      <c r="N16" s="9" t="s">
        <v>1730</v>
      </c>
      <c r="O16" s="9" t="s">
        <v>3840</v>
      </c>
      <c r="P16" s="9" t="s">
        <v>1827</v>
      </c>
      <c r="Q16" s="8" t="s">
        <v>2761</v>
      </c>
      <c r="R16" s="9" t="s">
        <v>2902</v>
      </c>
      <c r="S16" s="8" t="s">
        <v>3044</v>
      </c>
      <c r="T16" s="3" t="s">
        <v>3120</v>
      </c>
      <c r="U16" s="3" t="s">
        <v>3171</v>
      </c>
      <c r="V16" s="3" t="s">
        <v>1919</v>
      </c>
      <c r="W16" s="3" t="s">
        <v>3324</v>
      </c>
      <c r="X16" s="3" t="s">
        <v>3454</v>
      </c>
      <c r="Y16" s="3" t="s">
        <v>2018</v>
      </c>
      <c r="Z16" s="3" t="s">
        <v>4885</v>
      </c>
      <c r="AA16" s="3" t="s">
        <v>1129</v>
      </c>
      <c r="AB16" s="3" t="s">
        <v>1129</v>
      </c>
      <c r="AC16" s="3" t="s">
        <v>2109</v>
      </c>
      <c r="AD16" s="3" t="s">
        <v>2215</v>
      </c>
      <c r="AE16" s="3" t="s">
        <v>4071</v>
      </c>
      <c r="AF16" s="3" t="s">
        <v>2275</v>
      </c>
    </row>
    <row r="17" spans="1:32" ht="30" x14ac:dyDescent="0.25">
      <c r="A17" s="15" t="s">
        <v>71</v>
      </c>
      <c r="B17" s="15" t="s">
        <v>1058</v>
      </c>
      <c r="C17" s="9" t="s">
        <v>1058</v>
      </c>
      <c r="D17" s="9" t="s">
        <v>3606</v>
      </c>
      <c r="E17" s="9" t="s">
        <v>1317</v>
      </c>
      <c r="F17" s="9" t="s">
        <v>1181</v>
      </c>
      <c r="G17" s="9" t="s">
        <v>2381</v>
      </c>
      <c r="H17" s="9" t="s">
        <v>2464</v>
      </c>
      <c r="I17" s="8" t="s">
        <v>1522</v>
      </c>
      <c r="J17" s="16" t="s">
        <v>1419</v>
      </c>
      <c r="K17" s="9" t="s">
        <v>1627</v>
      </c>
      <c r="L17" s="9" t="s">
        <v>2614</v>
      </c>
      <c r="M17" s="9" t="s">
        <v>4225</v>
      </c>
      <c r="N17" s="9" t="s">
        <v>1731</v>
      </c>
      <c r="O17" s="9" t="s">
        <v>3841</v>
      </c>
      <c r="P17" s="9" t="s">
        <v>1828</v>
      </c>
      <c r="Q17" s="8" t="s">
        <v>2762</v>
      </c>
      <c r="R17" s="9" t="s">
        <v>2903</v>
      </c>
      <c r="S17" s="8" t="s">
        <v>4665</v>
      </c>
      <c r="T17" s="3" t="s">
        <v>3121</v>
      </c>
      <c r="U17" s="3" t="s">
        <v>3172</v>
      </c>
      <c r="V17" s="3" t="s">
        <v>1920</v>
      </c>
      <c r="W17" s="3" t="s">
        <v>3325</v>
      </c>
      <c r="X17" s="3" t="s">
        <v>3455</v>
      </c>
      <c r="Y17" s="3" t="s">
        <v>2019</v>
      </c>
      <c r="Z17" s="3" t="s">
        <v>2019</v>
      </c>
      <c r="AA17" s="3" t="s">
        <v>1130</v>
      </c>
      <c r="AB17" s="3" t="s">
        <v>1130</v>
      </c>
      <c r="AC17" s="3" t="s">
        <v>2110</v>
      </c>
      <c r="AD17" s="3" t="s">
        <v>2216</v>
      </c>
      <c r="AE17" s="3" t="s">
        <v>4072</v>
      </c>
      <c r="AF17" s="3" t="s">
        <v>2276</v>
      </c>
    </row>
    <row r="18" spans="1:32" x14ac:dyDescent="0.25">
      <c r="A18" s="15" t="s">
        <v>71</v>
      </c>
      <c r="B18" s="15" t="s">
        <v>1059</v>
      </c>
      <c r="C18" s="9" t="s">
        <v>1059</v>
      </c>
      <c r="D18" s="9" t="s">
        <v>3607</v>
      </c>
      <c r="E18" s="9" t="s">
        <v>1318</v>
      </c>
      <c r="F18" s="9" t="s">
        <v>1182</v>
      </c>
      <c r="G18" s="9" t="s">
        <v>2382</v>
      </c>
      <c r="H18" s="9" t="s">
        <v>2465</v>
      </c>
      <c r="I18" s="8" t="s">
        <v>1523</v>
      </c>
      <c r="J18" s="16" t="s">
        <v>1420</v>
      </c>
      <c r="K18" s="9" t="s">
        <v>1628</v>
      </c>
      <c r="L18" s="9" t="s">
        <v>2615</v>
      </c>
      <c r="M18" s="9" t="s">
        <v>4226</v>
      </c>
      <c r="N18" s="9" t="s">
        <v>1732</v>
      </c>
      <c r="O18" s="9" t="s">
        <v>3842</v>
      </c>
      <c r="P18" s="9" t="s">
        <v>1829</v>
      </c>
      <c r="Q18" s="8" t="s">
        <v>2763</v>
      </c>
      <c r="R18" s="9" t="s">
        <v>2904</v>
      </c>
      <c r="S18" s="8" t="s">
        <v>4666</v>
      </c>
      <c r="T18" s="3" t="s">
        <v>3122</v>
      </c>
      <c r="U18" s="3" t="s">
        <v>3173</v>
      </c>
      <c r="V18" s="3" t="s">
        <v>1921</v>
      </c>
      <c r="W18" s="3" t="s">
        <v>3326</v>
      </c>
      <c r="X18" s="3" t="s">
        <v>3456</v>
      </c>
      <c r="Y18" s="3" t="s">
        <v>4541</v>
      </c>
      <c r="Z18" s="3" t="s">
        <v>1131</v>
      </c>
      <c r="AA18" s="3" t="s">
        <v>4476</v>
      </c>
      <c r="AB18" s="3" t="s">
        <v>1131</v>
      </c>
      <c r="AC18" s="3" t="s">
        <v>2111</v>
      </c>
      <c r="AD18" s="3" t="s">
        <v>2217</v>
      </c>
      <c r="AE18" s="3" t="s">
        <v>4073</v>
      </c>
      <c r="AF18" s="3" t="s">
        <v>2277</v>
      </c>
    </row>
    <row r="19" spans="1:32" x14ac:dyDescent="0.25">
      <c r="A19" s="15" t="s">
        <v>71</v>
      </c>
      <c r="B19" s="15" t="s">
        <v>1105</v>
      </c>
      <c r="C19" s="9" t="s">
        <v>1105</v>
      </c>
      <c r="D19" s="9" t="s">
        <v>3608</v>
      </c>
      <c r="E19" s="9" t="s">
        <v>1319</v>
      </c>
      <c r="F19" s="9" t="s">
        <v>1183</v>
      </c>
      <c r="G19" s="9" t="s">
        <v>2383</v>
      </c>
      <c r="H19" s="9" t="s">
        <v>2466</v>
      </c>
      <c r="I19" s="8" t="s">
        <v>1524</v>
      </c>
      <c r="J19" s="16" t="s">
        <v>1421</v>
      </c>
      <c r="K19" s="9" t="s">
        <v>1629</v>
      </c>
      <c r="L19" s="9" t="s">
        <v>2616</v>
      </c>
      <c r="M19" s="9" t="s">
        <v>4227</v>
      </c>
      <c r="N19" s="9" t="s">
        <v>1733</v>
      </c>
      <c r="O19" s="9" t="s">
        <v>3843</v>
      </c>
      <c r="P19" s="9" t="s">
        <v>1830</v>
      </c>
      <c r="Q19" s="8" t="s">
        <v>2764</v>
      </c>
      <c r="R19" s="9" t="s">
        <v>2905</v>
      </c>
      <c r="S19" s="8" t="s">
        <v>3045</v>
      </c>
      <c r="T19" s="3" t="s">
        <v>3123</v>
      </c>
      <c r="U19" s="3" t="s">
        <v>3174</v>
      </c>
      <c r="V19" s="3" t="s">
        <v>1922</v>
      </c>
      <c r="W19" s="3" t="s">
        <v>3327</v>
      </c>
      <c r="X19" s="3" t="s">
        <v>3457</v>
      </c>
      <c r="Y19" s="3" t="s">
        <v>1132</v>
      </c>
      <c r="Z19" s="3" t="s">
        <v>1132</v>
      </c>
      <c r="AA19" s="3" t="s">
        <v>1132</v>
      </c>
      <c r="AB19" s="3" t="s">
        <v>1132</v>
      </c>
      <c r="AC19" s="3" t="s">
        <v>2112</v>
      </c>
      <c r="AD19" s="3" t="s">
        <v>2218</v>
      </c>
      <c r="AE19" s="3" t="s">
        <v>4074</v>
      </c>
      <c r="AF19" s="3" t="s">
        <v>2278</v>
      </c>
    </row>
    <row r="20" spans="1:32" ht="105" x14ac:dyDescent="0.25">
      <c r="A20" s="15" t="s">
        <v>71</v>
      </c>
      <c r="B20" s="15" t="s">
        <v>1110</v>
      </c>
      <c r="C20" s="9" t="s">
        <v>1066</v>
      </c>
      <c r="D20" s="9" t="s">
        <v>3609</v>
      </c>
      <c r="E20" s="9" t="s">
        <v>1320</v>
      </c>
      <c r="F20" s="9" t="s">
        <v>1184</v>
      </c>
      <c r="G20" s="9" t="s">
        <v>2384</v>
      </c>
      <c r="H20" s="9" t="s">
        <v>2467</v>
      </c>
      <c r="I20" s="8" t="s">
        <v>1525</v>
      </c>
      <c r="J20" s="16" t="s">
        <v>1422</v>
      </c>
      <c r="K20" s="9" t="s">
        <v>1630</v>
      </c>
      <c r="L20" s="9" t="s">
        <v>2617</v>
      </c>
      <c r="M20" s="9" t="s">
        <v>4228</v>
      </c>
      <c r="N20" s="9" t="s">
        <v>1734</v>
      </c>
      <c r="O20" s="9" t="s">
        <v>3844</v>
      </c>
      <c r="P20" s="9" t="s">
        <v>1831</v>
      </c>
      <c r="Q20" s="8" t="s">
        <v>2765</v>
      </c>
      <c r="R20" s="9" t="s">
        <v>2906</v>
      </c>
      <c r="S20" s="8" t="s">
        <v>4667</v>
      </c>
      <c r="T20" s="3" t="s">
        <v>4377</v>
      </c>
      <c r="U20" s="3" t="s">
        <v>3175</v>
      </c>
      <c r="V20" s="3" t="s">
        <v>1923</v>
      </c>
      <c r="W20" s="3" t="s">
        <v>3328</v>
      </c>
      <c r="X20" s="3" t="s">
        <v>3458</v>
      </c>
      <c r="Y20" s="3" t="s">
        <v>4542</v>
      </c>
      <c r="Z20" s="3" t="s">
        <v>2020</v>
      </c>
      <c r="AA20" s="3" t="s">
        <v>4477</v>
      </c>
      <c r="AB20" s="3" t="s">
        <v>1250</v>
      </c>
      <c r="AC20" s="3" t="s">
        <v>2113</v>
      </c>
      <c r="AD20" s="3" t="s">
        <v>4591</v>
      </c>
      <c r="AE20" s="3" t="s">
        <v>4075</v>
      </c>
      <c r="AF20" s="3" t="s">
        <v>2279</v>
      </c>
    </row>
    <row r="21" spans="1:32" ht="60" x14ac:dyDescent="0.25">
      <c r="A21" s="15" t="s">
        <v>71</v>
      </c>
      <c r="B21" s="15" t="s">
        <v>1115</v>
      </c>
      <c r="C21" s="9" t="s">
        <v>1004</v>
      </c>
      <c r="D21" s="9" t="s">
        <v>3610</v>
      </c>
      <c r="E21" s="9" t="s">
        <v>1321</v>
      </c>
      <c r="F21" s="9" t="s">
        <v>1185</v>
      </c>
      <c r="G21" s="9" t="s">
        <v>2385</v>
      </c>
      <c r="H21" s="9" t="s">
        <v>2468</v>
      </c>
      <c r="I21" s="8" t="s">
        <v>1526</v>
      </c>
      <c r="J21" s="16" t="s">
        <v>1423</v>
      </c>
      <c r="K21" s="9" t="s">
        <v>1631</v>
      </c>
      <c r="L21" s="9" t="s">
        <v>2618</v>
      </c>
      <c r="M21" s="9" t="s">
        <v>4229</v>
      </c>
      <c r="N21" s="9" t="s">
        <v>1735</v>
      </c>
      <c r="O21" s="9" t="s">
        <v>3845</v>
      </c>
      <c r="P21" s="9" t="s">
        <v>1832</v>
      </c>
      <c r="Q21" s="8" t="s">
        <v>3784</v>
      </c>
      <c r="R21" s="9" t="s">
        <v>2907</v>
      </c>
      <c r="S21" s="8" t="s">
        <v>3046</v>
      </c>
      <c r="T21" s="3" t="s">
        <v>4434</v>
      </c>
      <c r="U21" s="3" t="s">
        <v>3176</v>
      </c>
      <c r="V21" s="3" t="s">
        <v>1924</v>
      </c>
      <c r="W21" s="3" t="s">
        <v>3329</v>
      </c>
      <c r="X21" s="3" t="s">
        <v>3459</v>
      </c>
      <c r="Y21" s="3" t="s">
        <v>2021</v>
      </c>
      <c r="Z21" s="3" t="s">
        <v>2021</v>
      </c>
      <c r="AA21" s="3" t="s">
        <v>1133</v>
      </c>
      <c r="AB21" s="3" t="s">
        <v>1133</v>
      </c>
      <c r="AC21" s="3" t="s">
        <v>2114</v>
      </c>
      <c r="AD21" s="3" t="s">
        <v>4592</v>
      </c>
      <c r="AE21" s="3" t="s">
        <v>4076</v>
      </c>
      <c r="AF21" s="3" t="s">
        <v>2280</v>
      </c>
    </row>
    <row r="22" spans="1:32" ht="120" x14ac:dyDescent="0.25">
      <c r="A22" s="15" t="s">
        <v>71</v>
      </c>
      <c r="B22" s="15" t="s">
        <v>1106</v>
      </c>
      <c r="C22" s="9" t="s">
        <v>4759</v>
      </c>
      <c r="D22" s="9" t="s">
        <v>4760</v>
      </c>
      <c r="E22" s="9" t="s">
        <v>4761</v>
      </c>
      <c r="F22" s="9" t="s">
        <v>4793</v>
      </c>
      <c r="G22" s="9" t="s">
        <v>4837</v>
      </c>
      <c r="H22" s="9" t="s">
        <v>4762</v>
      </c>
      <c r="I22" s="8" t="s">
        <v>4763</v>
      </c>
      <c r="J22" s="16" t="s">
        <v>4764</v>
      </c>
      <c r="K22" s="9" t="s">
        <v>4765</v>
      </c>
      <c r="L22" s="9" t="s">
        <v>4766</v>
      </c>
      <c r="M22" s="9" t="s">
        <v>4767</v>
      </c>
      <c r="N22" s="9" t="s">
        <v>4768</v>
      </c>
      <c r="O22" s="9" t="s">
        <v>4769</v>
      </c>
      <c r="P22" s="9" t="s">
        <v>4770</v>
      </c>
      <c r="Q22" s="8" t="s">
        <v>4771</v>
      </c>
      <c r="R22" s="9" t="s">
        <v>4772</v>
      </c>
      <c r="S22" s="8" t="s">
        <v>4773</v>
      </c>
      <c r="T22" s="3" t="s">
        <v>4378</v>
      </c>
      <c r="U22" s="3" t="s">
        <v>4774</v>
      </c>
      <c r="V22" s="3" t="s">
        <v>4775</v>
      </c>
      <c r="W22" s="3" t="s">
        <v>4776</v>
      </c>
      <c r="X22" s="3" t="s">
        <v>4777</v>
      </c>
      <c r="Y22" s="3" t="s">
        <v>4778</v>
      </c>
      <c r="Z22" s="3" t="s">
        <v>4886</v>
      </c>
      <c r="AA22" s="3" t="s">
        <v>4779</v>
      </c>
      <c r="AB22" s="3" t="s">
        <v>4780</v>
      </c>
      <c r="AC22" s="3" t="s">
        <v>4781</v>
      </c>
      <c r="AD22" s="3" t="s">
        <v>4593</v>
      </c>
      <c r="AE22" s="3" t="s">
        <v>4782</v>
      </c>
      <c r="AF22" s="3" t="s">
        <v>4783</v>
      </c>
    </row>
    <row r="23" spans="1:32" ht="60" x14ac:dyDescent="0.25">
      <c r="A23" s="15" t="s">
        <v>71</v>
      </c>
      <c r="B23" s="15" t="s">
        <v>1107</v>
      </c>
      <c r="C23" s="9" t="s">
        <v>1101</v>
      </c>
      <c r="D23" s="9" t="s">
        <v>3611</v>
      </c>
      <c r="E23" s="9" t="s">
        <v>1322</v>
      </c>
      <c r="F23" s="9" t="s">
        <v>1186</v>
      </c>
      <c r="G23" s="9" t="s">
        <v>2386</v>
      </c>
      <c r="H23" s="9" t="s">
        <v>2469</v>
      </c>
      <c r="I23" s="8" t="s">
        <v>1527</v>
      </c>
      <c r="J23" s="16" t="s">
        <v>1424</v>
      </c>
      <c r="K23" s="9" t="s">
        <v>1632</v>
      </c>
      <c r="L23" s="9" t="s">
        <v>2619</v>
      </c>
      <c r="M23" s="9" t="s">
        <v>4230</v>
      </c>
      <c r="N23" s="9" t="s">
        <v>1736</v>
      </c>
      <c r="O23" s="9" t="s">
        <v>3846</v>
      </c>
      <c r="P23" s="9" t="s">
        <v>1833</v>
      </c>
      <c r="Q23" s="8" t="s">
        <v>2766</v>
      </c>
      <c r="R23" s="9" t="s">
        <v>2908</v>
      </c>
      <c r="S23" s="8" t="s">
        <v>3047</v>
      </c>
      <c r="T23" s="3" t="s">
        <v>4435</v>
      </c>
      <c r="U23" s="3" t="s">
        <v>3177</v>
      </c>
      <c r="V23" s="3" t="s">
        <v>1925</v>
      </c>
      <c r="W23" s="3" t="s">
        <v>3330</v>
      </c>
      <c r="X23" s="3" t="s">
        <v>3460</v>
      </c>
      <c r="Y23" s="3" t="s">
        <v>2022</v>
      </c>
      <c r="Z23" s="3" t="s">
        <v>4887</v>
      </c>
      <c r="AA23" s="3" t="s">
        <v>4478</v>
      </c>
      <c r="AB23" s="3" t="s">
        <v>1251</v>
      </c>
      <c r="AC23" s="3" t="s">
        <v>2115</v>
      </c>
      <c r="AD23" s="3" t="s">
        <v>4659</v>
      </c>
      <c r="AE23" s="3" t="s">
        <v>4077</v>
      </c>
      <c r="AF23" s="3" t="s">
        <v>2281</v>
      </c>
    </row>
    <row r="24" spans="1:32" ht="105" x14ac:dyDescent="0.25">
      <c r="A24" s="15" t="s">
        <v>71</v>
      </c>
      <c r="B24" s="15" t="s">
        <v>1108</v>
      </c>
      <c r="C24" s="9" t="s">
        <v>1111</v>
      </c>
      <c r="D24" s="9" t="s">
        <v>3612</v>
      </c>
      <c r="E24" s="9" t="s">
        <v>1323</v>
      </c>
      <c r="F24" s="9" t="s">
        <v>4794</v>
      </c>
      <c r="G24" s="9" t="s">
        <v>4838</v>
      </c>
      <c r="H24" s="9" t="s">
        <v>2470</v>
      </c>
      <c r="I24" s="8" t="s">
        <v>1528</v>
      </c>
      <c r="J24" s="16" t="s">
        <v>1425</v>
      </c>
      <c r="K24" s="9" t="s">
        <v>1633</v>
      </c>
      <c r="L24" s="9" t="s">
        <v>2620</v>
      </c>
      <c r="M24" s="9" t="s">
        <v>4231</v>
      </c>
      <c r="N24" s="9" t="s">
        <v>1737</v>
      </c>
      <c r="O24" s="9" t="s">
        <v>3847</v>
      </c>
      <c r="P24" s="9" t="s">
        <v>1834</v>
      </c>
      <c r="Q24" s="8" t="s">
        <v>2767</v>
      </c>
      <c r="R24" s="9" t="s">
        <v>2909</v>
      </c>
      <c r="S24" s="8" t="s">
        <v>4668</v>
      </c>
      <c r="T24" s="3" t="s">
        <v>4379</v>
      </c>
      <c r="U24" s="3" t="s">
        <v>3178</v>
      </c>
      <c r="V24" s="3" t="s">
        <v>1926</v>
      </c>
      <c r="W24" s="3" t="s">
        <v>3331</v>
      </c>
      <c r="X24" s="3" t="s">
        <v>3461</v>
      </c>
      <c r="Y24" s="3" t="s">
        <v>4543</v>
      </c>
      <c r="Z24" s="3" t="s">
        <v>2023</v>
      </c>
      <c r="AA24" s="3" t="s">
        <v>4479</v>
      </c>
      <c r="AB24" s="3" t="s">
        <v>1252</v>
      </c>
      <c r="AC24" s="3" t="s">
        <v>2116</v>
      </c>
      <c r="AD24" s="3" t="s">
        <v>4594</v>
      </c>
      <c r="AE24" s="3" t="s">
        <v>4078</v>
      </c>
      <c r="AF24" s="3" t="s">
        <v>2282</v>
      </c>
    </row>
    <row r="25" spans="1:32" x14ac:dyDescent="0.25">
      <c r="A25" s="15" t="s">
        <v>854</v>
      </c>
      <c r="B25" s="15" t="s">
        <v>1003</v>
      </c>
      <c r="C25" s="9" t="s">
        <v>1003</v>
      </c>
      <c r="D25" s="8" t="s">
        <v>3613</v>
      </c>
      <c r="E25" s="8" t="s">
        <v>1003</v>
      </c>
      <c r="F25" s="9" t="s">
        <v>4879</v>
      </c>
      <c r="G25" s="8" t="s">
        <v>4876</v>
      </c>
      <c r="H25" s="16" t="s">
        <v>2471</v>
      </c>
      <c r="I25" s="8" t="s">
        <v>1529</v>
      </c>
      <c r="J25" s="16" t="s">
        <v>1426</v>
      </c>
      <c r="K25" s="16" t="s">
        <v>1634</v>
      </c>
      <c r="L25" s="8" t="s">
        <v>2621</v>
      </c>
      <c r="M25" s="8" t="s">
        <v>3048</v>
      </c>
      <c r="N25" s="8" t="s">
        <v>1426</v>
      </c>
      <c r="O25" s="8" t="s">
        <v>3848</v>
      </c>
      <c r="P25" s="8" t="s">
        <v>1835</v>
      </c>
      <c r="Q25" s="8" t="s">
        <v>2768</v>
      </c>
      <c r="R25" s="8" t="s">
        <v>1426</v>
      </c>
      <c r="S25" s="8" t="s">
        <v>3048</v>
      </c>
      <c r="T25" s="3" t="s">
        <v>4380</v>
      </c>
      <c r="U25" s="3" t="s">
        <v>3179</v>
      </c>
      <c r="V25" s="3" t="s">
        <v>1927</v>
      </c>
      <c r="W25" s="3" t="s">
        <v>3332</v>
      </c>
      <c r="X25" s="3" t="s">
        <v>3462</v>
      </c>
      <c r="Y25" s="3" t="s">
        <v>4544</v>
      </c>
      <c r="Z25" s="3" t="s">
        <v>1003</v>
      </c>
      <c r="AA25" s="3" t="s">
        <v>1003</v>
      </c>
      <c r="AB25" s="3" t="s">
        <v>1003</v>
      </c>
      <c r="AC25" s="3" t="s">
        <v>2117</v>
      </c>
      <c r="AD25" s="3" t="s">
        <v>4595</v>
      </c>
      <c r="AE25" s="3" t="s">
        <v>4079</v>
      </c>
      <c r="AF25" s="3" t="s">
        <v>2283</v>
      </c>
    </row>
    <row r="26" spans="1:32" x14ac:dyDescent="0.25">
      <c r="A26" s="15" t="s">
        <v>854</v>
      </c>
      <c r="B26" s="15" t="s">
        <v>1002</v>
      </c>
      <c r="C26" s="9" t="s">
        <v>1002</v>
      </c>
      <c r="D26" s="8" t="s">
        <v>3614</v>
      </c>
      <c r="E26" s="8" t="s">
        <v>1324</v>
      </c>
      <c r="F26" s="9" t="s">
        <v>4795</v>
      </c>
      <c r="G26" s="8" t="s">
        <v>4795</v>
      </c>
      <c r="H26" s="16" t="s">
        <v>2472</v>
      </c>
      <c r="I26" s="8" t="s">
        <v>1530</v>
      </c>
      <c r="J26" s="16" t="s">
        <v>1002</v>
      </c>
      <c r="K26" s="16" t="s">
        <v>1635</v>
      </c>
      <c r="L26" s="8" t="s">
        <v>1002</v>
      </c>
      <c r="M26" s="8" t="s">
        <v>4232</v>
      </c>
      <c r="N26" s="8" t="s">
        <v>1002</v>
      </c>
      <c r="O26" s="8" t="s">
        <v>3849</v>
      </c>
      <c r="P26" s="8" t="s">
        <v>1002</v>
      </c>
      <c r="Q26" s="8" t="s">
        <v>2769</v>
      </c>
      <c r="R26" s="8" t="s">
        <v>2910</v>
      </c>
      <c r="S26" s="8" t="s">
        <v>1134</v>
      </c>
      <c r="T26" s="3" t="s">
        <v>3124</v>
      </c>
      <c r="U26" s="3" t="s">
        <v>3180</v>
      </c>
      <c r="V26" s="3" t="s">
        <v>1002</v>
      </c>
      <c r="W26" s="3" t="s">
        <v>2769</v>
      </c>
      <c r="X26" s="3" t="s">
        <v>3463</v>
      </c>
      <c r="Y26" s="3" t="s">
        <v>1134</v>
      </c>
      <c r="Z26" s="3" t="s">
        <v>1134</v>
      </c>
      <c r="AA26" s="3" t="s">
        <v>1134</v>
      </c>
      <c r="AB26" s="3" t="s">
        <v>1134</v>
      </c>
      <c r="AC26" s="3" t="s">
        <v>2118</v>
      </c>
      <c r="AD26" s="3" t="s">
        <v>2219</v>
      </c>
      <c r="AE26" s="3" t="s">
        <v>4080</v>
      </c>
      <c r="AF26" s="3" t="s">
        <v>2284</v>
      </c>
    </row>
    <row r="27" spans="1:32" x14ac:dyDescent="0.25">
      <c r="A27" s="15" t="s">
        <v>854</v>
      </c>
      <c r="B27" s="15" t="s">
        <v>1001</v>
      </c>
      <c r="C27" s="9" t="s">
        <v>1001</v>
      </c>
      <c r="D27" s="8" t="s">
        <v>3615</v>
      </c>
      <c r="E27" s="8" t="s">
        <v>1325</v>
      </c>
      <c r="F27" s="9" t="s">
        <v>4880</v>
      </c>
      <c r="G27" s="8" t="s">
        <v>4877</v>
      </c>
      <c r="H27" s="16" t="s">
        <v>2473</v>
      </c>
      <c r="I27" s="8" t="s">
        <v>1531</v>
      </c>
      <c r="J27" s="16" t="s">
        <v>1001</v>
      </c>
      <c r="K27" s="16" t="s">
        <v>1636</v>
      </c>
      <c r="L27" s="8" t="s">
        <v>2622</v>
      </c>
      <c r="M27" s="8" t="s">
        <v>4233</v>
      </c>
      <c r="N27" s="8" t="s">
        <v>1001</v>
      </c>
      <c r="O27" s="8" t="s">
        <v>3850</v>
      </c>
      <c r="P27" s="8" t="s">
        <v>1836</v>
      </c>
      <c r="Q27" s="8" t="s">
        <v>2770</v>
      </c>
      <c r="R27" s="8" t="s">
        <v>2911</v>
      </c>
      <c r="S27" s="8" t="s">
        <v>3049</v>
      </c>
      <c r="T27" s="3" t="s">
        <v>4436</v>
      </c>
      <c r="U27" s="3" t="s">
        <v>3181</v>
      </c>
      <c r="V27" s="3" t="s">
        <v>1928</v>
      </c>
      <c r="W27" s="3" t="s">
        <v>2770</v>
      </c>
      <c r="X27" s="3" t="s">
        <v>3464</v>
      </c>
      <c r="Y27" s="3" t="s">
        <v>1001</v>
      </c>
      <c r="Z27" s="3" t="s">
        <v>1001</v>
      </c>
      <c r="AA27" s="3" t="s">
        <v>1001</v>
      </c>
      <c r="AB27" s="3" t="s">
        <v>1001</v>
      </c>
      <c r="AC27" s="3" t="s">
        <v>2119</v>
      </c>
      <c r="AD27" s="3" t="s">
        <v>4596</v>
      </c>
      <c r="AE27" s="3" t="s">
        <v>4081</v>
      </c>
      <c r="AF27" s="3" t="s">
        <v>2285</v>
      </c>
    </row>
    <row r="28" spans="1:32" x14ac:dyDescent="0.25">
      <c r="A28" s="15" t="s">
        <v>854</v>
      </c>
      <c r="B28" s="15" t="s">
        <v>1000</v>
      </c>
      <c r="C28" s="9" t="s">
        <v>1000</v>
      </c>
      <c r="D28" s="8" t="s">
        <v>3616</v>
      </c>
      <c r="E28" s="8" t="s">
        <v>1326</v>
      </c>
      <c r="F28" s="9" t="s">
        <v>4796</v>
      </c>
      <c r="G28" s="8" t="s">
        <v>4839</v>
      </c>
      <c r="H28" s="16" t="s">
        <v>2474</v>
      </c>
      <c r="I28" s="8" t="s">
        <v>1532</v>
      </c>
      <c r="J28" s="16" t="s">
        <v>1427</v>
      </c>
      <c r="K28" s="16" t="s">
        <v>1637</v>
      </c>
      <c r="L28" s="8" t="s">
        <v>2623</v>
      </c>
      <c r="M28" s="8" t="s">
        <v>4234</v>
      </c>
      <c r="N28" s="8" t="s">
        <v>1738</v>
      </c>
      <c r="O28" s="8" t="s">
        <v>3851</v>
      </c>
      <c r="P28" s="8" t="s">
        <v>1837</v>
      </c>
      <c r="Q28" s="8" t="s">
        <v>2771</v>
      </c>
      <c r="R28" s="8" t="s">
        <v>2912</v>
      </c>
      <c r="S28" s="8" t="s">
        <v>4669</v>
      </c>
      <c r="T28" s="3" t="s">
        <v>3125</v>
      </c>
      <c r="U28" s="3" t="s">
        <v>3182</v>
      </c>
      <c r="V28" s="3" t="s">
        <v>1000</v>
      </c>
      <c r="W28" s="3" t="s">
        <v>2771</v>
      </c>
      <c r="X28" s="3" t="s">
        <v>3465</v>
      </c>
      <c r="Y28" s="3" t="s">
        <v>4545</v>
      </c>
      <c r="Z28" s="3" t="s">
        <v>1135</v>
      </c>
      <c r="AA28" s="3" t="s">
        <v>1135</v>
      </c>
      <c r="AB28" s="3" t="s">
        <v>1135</v>
      </c>
      <c r="AC28" s="3" t="s">
        <v>2120</v>
      </c>
      <c r="AD28" s="3" t="s">
        <v>4597</v>
      </c>
      <c r="AE28" s="3" t="s">
        <v>4082</v>
      </c>
      <c r="AF28" s="3" t="s">
        <v>2286</v>
      </c>
    </row>
    <row r="29" spans="1:32" x14ac:dyDescent="0.25">
      <c r="A29" s="15" t="s">
        <v>854</v>
      </c>
      <c r="B29" s="15" t="s">
        <v>999</v>
      </c>
      <c r="C29" s="9" t="s">
        <v>999</v>
      </c>
      <c r="D29" s="8" t="s">
        <v>3617</v>
      </c>
      <c r="E29" s="8" t="s">
        <v>1136</v>
      </c>
      <c r="F29" s="9" t="s">
        <v>4881</v>
      </c>
      <c r="G29" s="8" t="s">
        <v>4878</v>
      </c>
      <c r="H29" s="16" t="s">
        <v>2475</v>
      </c>
      <c r="I29" s="8" t="s">
        <v>1533</v>
      </c>
      <c r="J29" s="16" t="s">
        <v>1428</v>
      </c>
      <c r="K29" s="16" t="s">
        <v>1638</v>
      </c>
      <c r="L29" s="8" t="s">
        <v>2624</v>
      </c>
      <c r="M29" s="8" t="s">
        <v>999</v>
      </c>
      <c r="N29" s="8" t="s">
        <v>999</v>
      </c>
      <c r="O29" s="8" t="s">
        <v>3852</v>
      </c>
      <c r="P29" s="8" t="s">
        <v>1838</v>
      </c>
      <c r="Q29" s="8" t="s">
        <v>2772</v>
      </c>
      <c r="R29" s="8" t="s">
        <v>2913</v>
      </c>
      <c r="S29" s="8" t="s">
        <v>3050</v>
      </c>
      <c r="T29" s="3" t="s">
        <v>4381</v>
      </c>
      <c r="U29" s="3" t="s">
        <v>3183</v>
      </c>
      <c r="V29" s="3" t="s">
        <v>1929</v>
      </c>
      <c r="W29" s="3" t="s">
        <v>3333</v>
      </c>
      <c r="X29" s="3" t="s">
        <v>3466</v>
      </c>
      <c r="Y29" s="3" t="s">
        <v>1136</v>
      </c>
      <c r="Z29" s="3" t="s">
        <v>1136</v>
      </c>
      <c r="AA29" s="3" t="s">
        <v>1136</v>
      </c>
      <c r="AB29" s="3" t="s">
        <v>1136</v>
      </c>
      <c r="AC29" s="3" t="s">
        <v>2121</v>
      </c>
      <c r="AD29" s="3" t="s">
        <v>2220</v>
      </c>
      <c r="AE29" s="3" t="s">
        <v>4083</v>
      </c>
      <c r="AF29" s="3" t="s">
        <v>2287</v>
      </c>
    </row>
    <row r="30" spans="1:32" x14ac:dyDescent="0.25">
      <c r="A30" s="15" t="s">
        <v>1067</v>
      </c>
      <c r="B30" s="15" t="s">
        <v>1076</v>
      </c>
      <c r="C30" s="9" t="s">
        <v>1076</v>
      </c>
      <c r="D30" s="9" t="s">
        <v>3618</v>
      </c>
      <c r="E30" s="9" t="s">
        <v>1327</v>
      </c>
      <c r="F30" s="9" t="s">
        <v>1187</v>
      </c>
      <c r="G30" s="9" t="s">
        <v>2387</v>
      </c>
      <c r="H30" s="24" t="s">
        <v>2476</v>
      </c>
      <c r="I30" s="8" t="s">
        <v>1534</v>
      </c>
      <c r="J30" s="16" t="s">
        <v>1429</v>
      </c>
      <c r="K30" s="24" t="s">
        <v>1639</v>
      </c>
      <c r="L30" s="9" t="s">
        <v>2625</v>
      </c>
      <c r="M30" s="9" t="s">
        <v>4235</v>
      </c>
      <c r="N30" s="9" t="s">
        <v>1739</v>
      </c>
      <c r="O30" s="9" t="s">
        <v>3853</v>
      </c>
      <c r="P30" s="9" t="s">
        <v>1839</v>
      </c>
      <c r="Q30" s="8" t="s">
        <v>2773</v>
      </c>
      <c r="R30" s="9" t="s">
        <v>2914</v>
      </c>
      <c r="S30" s="8" t="s">
        <v>3051</v>
      </c>
      <c r="T30" s="3" t="s">
        <v>3126</v>
      </c>
      <c r="U30" s="3" t="s">
        <v>3184</v>
      </c>
      <c r="V30" s="3" t="s">
        <v>1930</v>
      </c>
      <c r="W30" s="3" t="s">
        <v>3334</v>
      </c>
      <c r="X30" s="3" t="s">
        <v>3467</v>
      </c>
      <c r="Y30" s="3" t="s">
        <v>2024</v>
      </c>
      <c r="Z30" s="3" t="s">
        <v>2024</v>
      </c>
      <c r="AA30" s="3" t="s">
        <v>1137</v>
      </c>
      <c r="AB30" s="3" t="s">
        <v>1137</v>
      </c>
      <c r="AC30" s="3" t="s">
        <v>2122</v>
      </c>
      <c r="AD30" s="3" t="s">
        <v>2221</v>
      </c>
      <c r="AE30" s="3" t="s">
        <v>4084</v>
      </c>
      <c r="AF30" s="3" t="s">
        <v>2288</v>
      </c>
    </row>
    <row r="31" spans="1:32" x14ac:dyDescent="0.25">
      <c r="A31" s="15" t="s">
        <v>1067</v>
      </c>
      <c r="B31" s="15" t="s">
        <v>1068</v>
      </c>
      <c r="C31" s="9" t="s">
        <v>1068</v>
      </c>
      <c r="D31" s="9" t="s">
        <v>3619</v>
      </c>
      <c r="E31" s="9" t="s">
        <v>1328</v>
      </c>
      <c r="F31" s="9" t="s">
        <v>1188</v>
      </c>
      <c r="G31" s="9" t="s">
        <v>1188</v>
      </c>
      <c r="H31" s="24" t="s">
        <v>2477</v>
      </c>
      <c r="I31" s="8" t="s">
        <v>1535</v>
      </c>
      <c r="J31" s="16" t="s">
        <v>1430</v>
      </c>
      <c r="K31" s="24" t="s">
        <v>1640</v>
      </c>
      <c r="L31" s="9" t="s">
        <v>2626</v>
      </c>
      <c r="M31" s="9" t="s">
        <v>4236</v>
      </c>
      <c r="N31" s="9" t="s">
        <v>1740</v>
      </c>
      <c r="O31" s="9" t="s">
        <v>3854</v>
      </c>
      <c r="P31" s="9" t="s">
        <v>1840</v>
      </c>
      <c r="Q31" s="8" t="s">
        <v>2774</v>
      </c>
      <c r="R31" s="9" t="s">
        <v>2915</v>
      </c>
      <c r="S31" s="8" t="s">
        <v>3052</v>
      </c>
      <c r="T31" s="3" t="s">
        <v>1188</v>
      </c>
      <c r="U31" s="3" t="s">
        <v>3185</v>
      </c>
      <c r="V31" s="3" t="s">
        <v>1931</v>
      </c>
      <c r="W31" s="3" t="s">
        <v>3335</v>
      </c>
      <c r="X31" s="3" t="s">
        <v>3468</v>
      </c>
      <c r="Y31" s="3" t="s">
        <v>2025</v>
      </c>
      <c r="Z31" s="3" t="s">
        <v>2025</v>
      </c>
      <c r="AA31" s="3" t="s">
        <v>1138</v>
      </c>
      <c r="AB31" s="3" t="s">
        <v>1138</v>
      </c>
      <c r="AC31" s="3" t="s">
        <v>2123</v>
      </c>
      <c r="AD31" s="3" t="s">
        <v>2222</v>
      </c>
      <c r="AE31" s="3" t="s">
        <v>4085</v>
      </c>
      <c r="AF31" s="3" t="s">
        <v>2289</v>
      </c>
    </row>
    <row r="32" spans="1:32" x14ac:dyDescent="0.25">
      <c r="A32" s="15" t="s">
        <v>1067</v>
      </c>
      <c r="B32" s="15" t="s">
        <v>1069</v>
      </c>
      <c r="C32" s="9" t="s">
        <v>1069</v>
      </c>
      <c r="D32" s="9" t="s">
        <v>3620</v>
      </c>
      <c r="E32" s="9" t="s">
        <v>1329</v>
      </c>
      <c r="F32" s="9" t="s">
        <v>1189</v>
      </c>
      <c r="G32" s="9" t="s">
        <v>2388</v>
      </c>
      <c r="H32" s="24" t="s">
        <v>2478</v>
      </c>
      <c r="I32" s="8" t="s">
        <v>1536</v>
      </c>
      <c r="J32" s="16" t="s">
        <v>1431</v>
      </c>
      <c r="K32" s="24" t="s">
        <v>1641</v>
      </c>
      <c r="L32" s="9" t="s">
        <v>2627</v>
      </c>
      <c r="M32" s="9" t="s">
        <v>4237</v>
      </c>
      <c r="N32" s="9" t="s">
        <v>1741</v>
      </c>
      <c r="O32" s="9" t="s">
        <v>3855</v>
      </c>
      <c r="P32" s="9" t="s">
        <v>1841</v>
      </c>
      <c r="Q32" s="8" t="s">
        <v>2775</v>
      </c>
      <c r="R32" s="9" t="s">
        <v>2916</v>
      </c>
      <c r="S32" s="8" t="s">
        <v>4670</v>
      </c>
      <c r="T32" s="3" t="s">
        <v>3127</v>
      </c>
      <c r="U32" s="3" t="s">
        <v>3186</v>
      </c>
      <c r="V32" s="3" t="s">
        <v>1932</v>
      </c>
      <c r="W32" s="3" t="s">
        <v>3336</v>
      </c>
      <c r="X32" s="3" t="s">
        <v>3469</v>
      </c>
      <c r="Y32" s="3" t="s">
        <v>4546</v>
      </c>
      <c r="Z32" s="3" t="s">
        <v>2026</v>
      </c>
      <c r="AA32" s="3" t="s">
        <v>1139</v>
      </c>
      <c r="AB32" s="3" t="s">
        <v>1139</v>
      </c>
      <c r="AC32" s="3" t="s">
        <v>2124</v>
      </c>
      <c r="AD32" s="3" t="s">
        <v>2223</v>
      </c>
      <c r="AE32" s="3" t="s">
        <v>4086</v>
      </c>
      <c r="AF32" s="3" t="s">
        <v>2290</v>
      </c>
    </row>
    <row r="33" spans="1:32" x14ac:dyDescent="0.25">
      <c r="A33" s="15" t="s">
        <v>1067</v>
      </c>
      <c r="B33" s="15" t="s">
        <v>1070</v>
      </c>
      <c r="C33" s="9" t="s">
        <v>1070</v>
      </c>
      <c r="D33" s="9" t="s">
        <v>3621</v>
      </c>
      <c r="E33" s="9" t="s">
        <v>1330</v>
      </c>
      <c r="F33" s="9" t="s">
        <v>1190</v>
      </c>
      <c r="G33" s="9" t="s">
        <v>2389</v>
      </c>
      <c r="H33" s="24" t="s">
        <v>2479</v>
      </c>
      <c r="I33" s="8" t="s">
        <v>1537</v>
      </c>
      <c r="J33" s="16" t="s">
        <v>1432</v>
      </c>
      <c r="K33" s="24" t="s">
        <v>1642</v>
      </c>
      <c r="L33" s="9" t="s">
        <v>2628</v>
      </c>
      <c r="M33" s="9" t="s">
        <v>4238</v>
      </c>
      <c r="N33" s="9" t="s">
        <v>1742</v>
      </c>
      <c r="O33" s="9" t="s">
        <v>3856</v>
      </c>
      <c r="P33" s="9" t="s">
        <v>1842</v>
      </c>
      <c r="Q33" s="8" t="s">
        <v>2776</v>
      </c>
      <c r="R33" s="9" t="s">
        <v>2917</v>
      </c>
      <c r="S33" s="8" t="s">
        <v>3053</v>
      </c>
      <c r="T33" s="3" t="s">
        <v>3128</v>
      </c>
      <c r="U33" s="3" t="s">
        <v>3187</v>
      </c>
      <c r="V33" s="3" t="s">
        <v>1933</v>
      </c>
      <c r="W33" s="3" t="s">
        <v>3337</v>
      </c>
      <c r="X33" s="3" t="s">
        <v>3470</v>
      </c>
      <c r="Y33" s="3" t="s">
        <v>2027</v>
      </c>
      <c r="Z33" s="3" t="s">
        <v>2027</v>
      </c>
      <c r="AA33" s="3" t="s">
        <v>1140</v>
      </c>
      <c r="AB33" s="3" t="s">
        <v>1140</v>
      </c>
      <c r="AC33" s="3" t="s">
        <v>2125</v>
      </c>
      <c r="AD33" s="3" t="s">
        <v>2224</v>
      </c>
      <c r="AE33" s="3" t="s">
        <v>4087</v>
      </c>
      <c r="AF33" s="3" t="s">
        <v>2291</v>
      </c>
    </row>
    <row r="34" spans="1:32" x14ac:dyDescent="0.25">
      <c r="A34" s="15" t="s">
        <v>1067</v>
      </c>
      <c r="B34" s="15" t="s">
        <v>1071</v>
      </c>
      <c r="C34" s="9" t="s">
        <v>1071</v>
      </c>
      <c r="D34" s="9" t="s">
        <v>3622</v>
      </c>
      <c r="E34" s="9" t="s">
        <v>1331</v>
      </c>
      <c r="F34" s="9" t="s">
        <v>1191</v>
      </c>
      <c r="G34" s="9" t="s">
        <v>2390</v>
      </c>
      <c r="H34" s="24" t="s">
        <v>2480</v>
      </c>
      <c r="I34" s="8" t="s">
        <v>1538</v>
      </c>
      <c r="J34" s="16" t="s">
        <v>1433</v>
      </c>
      <c r="K34" s="24" t="s">
        <v>1643</v>
      </c>
      <c r="L34" s="9" t="s">
        <v>2629</v>
      </c>
      <c r="M34" s="9" t="s">
        <v>4239</v>
      </c>
      <c r="N34" s="9" t="s">
        <v>1743</v>
      </c>
      <c r="O34" s="9" t="s">
        <v>3857</v>
      </c>
      <c r="P34" s="9" t="s">
        <v>1843</v>
      </c>
      <c r="Q34" s="8" t="s">
        <v>2777</v>
      </c>
      <c r="R34" s="9" t="s">
        <v>2918</v>
      </c>
      <c r="S34" s="8" t="s">
        <v>3054</v>
      </c>
      <c r="T34" s="3" t="s">
        <v>3129</v>
      </c>
      <c r="U34" s="3" t="s">
        <v>3188</v>
      </c>
      <c r="V34" s="3" t="s">
        <v>1934</v>
      </c>
      <c r="W34" s="3" t="s">
        <v>3338</v>
      </c>
      <c r="X34" s="3" t="s">
        <v>3471</v>
      </c>
      <c r="Y34" s="3" t="s">
        <v>2028</v>
      </c>
      <c r="Z34" s="3" t="s">
        <v>2028</v>
      </c>
      <c r="AA34" s="3" t="s">
        <v>2028</v>
      </c>
      <c r="AB34" s="3" t="s">
        <v>1253</v>
      </c>
      <c r="AC34" s="3" t="s">
        <v>2126</v>
      </c>
      <c r="AD34" s="3" t="s">
        <v>2225</v>
      </c>
      <c r="AE34" s="3" t="s">
        <v>4088</v>
      </c>
      <c r="AF34" s="3" t="s">
        <v>2292</v>
      </c>
    </row>
    <row r="35" spans="1:32" x14ac:dyDescent="0.25">
      <c r="A35" s="15" t="s">
        <v>1067</v>
      </c>
      <c r="B35" s="15" t="s">
        <v>1072</v>
      </c>
      <c r="C35" s="9" t="s">
        <v>1072</v>
      </c>
      <c r="D35" s="9" t="s">
        <v>3623</v>
      </c>
      <c r="E35" s="9" t="s">
        <v>1332</v>
      </c>
      <c r="F35" s="9" t="s">
        <v>1192</v>
      </c>
      <c r="G35" s="9" t="s">
        <v>2391</v>
      </c>
      <c r="H35" s="24" t="s">
        <v>2481</v>
      </c>
      <c r="I35" s="8" t="s">
        <v>1539</v>
      </c>
      <c r="J35" s="16" t="s">
        <v>1434</v>
      </c>
      <c r="K35" s="24" t="s">
        <v>1644</v>
      </c>
      <c r="L35" s="9" t="s">
        <v>2630</v>
      </c>
      <c r="M35" s="9" t="s">
        <v>4240</v>
      </c>
      <c r="N35" s="9" t="s">
        <v>1744</v>
      </c>
      <c r="O35" s="9" t="s">
        <v>3858</v>
      </c>
      <c r="P35" s="9" t="s">
        <v>1844</v>
      </c>
      <c r="Q35" s="8" t="s">
        <v>2778</v>
      </c>
      <c r="R35" s="9" t="s">
        <v>2919</v>
      </c>
      <c r="S35" s="8" t="s">
        <v>3055</v>
      </c>
      <c r="T35" s="3" t="s">
        <v>3130</v>
      </c>
      <c r="U35" s="3" t="s">
        <v>3189</v>
      </c>
      <c r="V35" s="3" t="s">
        <v>1935</v>
      </c>
      <c r="W35" s="3" t="s">
        <v>3339</v>
      </c>
      <c r="X35" s="3" t="s">
        <v>3472</v>
      </c>
      <c r="Y35" s="3" t="s">
        <v>2029</v>
      </c>
      <c r="Z35" s="3" t="s">
        <v>2029</v>
      </c>
      <c r="AA35" s="3" t="s">
        <v>4480</v>
      </c>
      <c r="AB35" s="3" t="s">
        <v>1254</v>
      </c>
      <c r="AC35" s="3" t="s">
        <v>2127</v>
      </c>
      <c r="AD35" s="3" t="s">
        <v>4598</v>
      </c>
      <c r="AE35" s="3" t="s">
        <v>4089</v>
      </c>
      <c r="AF35" s="3" t="s">
        <v>2293</v>
      </c>
    </row>
    <row r="36" spans="1:32" x14ac:dyDescent="0.25">
      <c r="A36" s="15" t="s">
        <v>1067</v>
      </c>
      <c r="B36" s="15" t="s">
        <v>1073</v>
      </c>
      <c r="C36" s="9" t="s">
        <v>1073</v>
      </c>
      <c r="D36" s="9" t="s">
        <v>3623</v>
      </c>
      <c r="E36" s="9" t="s">
        <v>1333</v>
      </c>
      <c r="F36" s="9" t="s">
        <v>1193</v>
      </c>
      <c r="G36" s="9" t="s">
        <v>2392</v>
      </c>
      <c r="H36" s="24" t="s">
        <v>2482</v>
      </c>
      <c r="I36" s="8" t="s">
        <v>1540</v>
      </c>
      <c r="J36" s="16" t="s">
        <v>1435</v>
      </c>
      <c r="K36" s="24" t="s">
        <v>1645</v>
      </c>
      <c r="L36" s="9" t="s">
        <v>2631</v>
      </c>
      <c r="M36" s="9" t="s">
        <v>4241</v>
      </c>
      <c r="N36" s="9" t="s">
        <v>1745</v>
      </c>
      <c r="O36" s="9" t="s">
        <v>3858</v>
      </c>
      <c r="P36" s="9" t="s">
        <v>1844</v>
      </c>
      <c r="Q36" s="8" t="s">
        <v>2779</v>
      </c>
      <c r="R36" s="9" t="s">
        <v>2920</v>
      </c>
      <c r="S36" s="8" t="s">
        <v>3056</v>
      </c>
      <c r="T36" s="3" t="s">
        <v>3131</v>
      </c>
      <c r="U36" s="3" t="s">
        <v>3190</v>
      </c>
      <c r="V36" s="3" t="s">
        <v>1936</v>
      </c>
      <c r="W36" s="3" t="s">
        <v>3340</v>
      </c>
      <c r="X36" s="3" t="s">
        <v>3473</v>
      </c>
      <c r="Y36" s="3" t="s">
        <v>2030</v>
      </c>
      <c r="Z36" s="3" t="s">
        <v>2030</v>
      </c>
      <c r="AA36" s="3" t="s">
        <v>1141</v>
      </c>
      <c r="AB36" s="3" t="s">
        <v>1141</v>
      </c>
      <c r="AC36" s="3" t="s">
        <v>2128</v>
      </c>
      <c r="AD36" s="3" t="s">
        <v>2226</v>
      </c>
      <c r="AE36" s="3" t="s">
        <v>4090</v>
      </c>
      <c r="AF36" s="3" t="s">
        <v>2293</v>
      </c>
    </row>
    <row r="37" spans="1:32" x14ac:dyDescent="0.25">
      <c r="A37" s="15" t="s">
        <v>1067</v>
      </c>
      <c r="B37" s="15" t="s">
        <v>1074</v>
      </c>
      <c r="C37" s="9" t="s">
        <v>1074</v>
      </c>
      <c r="D37" s="9" t="s">
        <v>3623</v>
      </c>
      <c r="E37" s="9" t="s">
        <v>1334</v>
      </c>
      <c r="F37" s="9" t="s">
        <v>4797</v>
      </c>
      <c r="G37" s="9" t="s">
        <v>4840</v>
      </c>
      <c r="H37" s="24" t="s">
        <v>2483</v>
      </c>
      <c r="I37" s="8" t="s">
        <v>1541</v>
      </c>
      <c r="J37" s="16" t="s">
        <v>1436</v>
      </c>
      <c r="K37" s="24" t="s">
        <v>1646</v>
      </c>
      <c r="L37" s="9" t="s">
        <v>2632</v>
      </c>
      <c r="M37" s="9" t="s">
        <v>1074</v>
      </c>
      <c r="N37" s="9" t="s">
        <v>1746</v>
      </c>
      <c r="O37" s="9" t="s">
        <v>3859</v>
      </c>
      <c r="P37" s="9" t="s">
        <v>1074</v>
      </c>
      <c r="Q37" s="8" t="s">
        <v>2780</v>
      </c>
      <c r="R37" s="9" t="s">
        <v>2919</v>
      </c>
      <c r="S37" s="8" t="s">
        <v>3057</v>
      </c>
      <c r="T37" s="3" t="s">
        <v>4382</v>
      </c>
      <c r="U37" s="3" t="s">
        <v>3191</v>
      </c>
      <c r="V37" s="3" t="s">
        <v>1936</v>
      </c>
      <c r="W37" s="3" t="s">
        <v>2780</v>
      </c>
      <c r="X37" s="3" t="s">
        <v>3474</v>
      </c>
      <c r="Y37" s="3" t="s">
        <v>1142</v>
      </c>
      <c r="Z37" s="3" t="s">
        <v>1142</v>
      </c>
      <c r="AA37" s="3" t="s">
        <v>1142</v>
      </c>
      <c r="AB37" s="3" t="s">
        <v>1255</v>
      </c>
      <c r="AC37" s="3" t="s">
        <v>2128</v>
      </c>
      <c r="AD37" s="3" t="s">
        <v>2227</v>
      </c>
      <c r="AE37" s="3" t="s">
        <v>4090</v>
      </c>
      <c r="AF37" s="3" t="s">
        <v>2294</v>
      </c>
    </row>
    <row r="38" spans="1:32" x14ac:dyDescent="0.25">
      <c r="A38" s="15" t="s">
        <v>1067</v>
      </c>
      <c r="B38" s="15" t="s">
        <v>1075</v>
      </c>
      <c r="C38" s="9" t="s">
        <v>1075</v>
      </c>
      <c r="D38" s="9" t="s">
        <v>3624</v>
      </c>
      <c r="E38" s="9" t="s">
        <v>1335</v>
      </c>
      <c r="F38" s="9" t="s">
        <v>1194</v>
      </c>
      <c r="G38" s="9" t="s">
        <v>1194</v>
      </c>
      <c r="H38" s="24" t="s">
        <v>2484</v>
      </c>
      <c r="I38" s="8" t="s">
        <v>1542</v>
      </c>
      <c r="J38" s="16" t="s">
        <v>1437</v>
      </c>
      <c r="K38" s="24" t="s">
        <v>1647</v>
      </c>
      <c r="L38" s="9" t="s">
        <v>2633</v>
      </c>
      <c r="M38" s="9" t="s">
        <v>4242</v>
      </c>
      <c r="N38" s="9" t="s">
        <v>1747</v>
      </c>
      <c r="O38" s="9" t="s">
        <v>3860</v>
      </c>
      <c r="P38" s="9" t="s">
        <v>1845</v>
      </c>
      <c r="Q38" s="8" t="s">
        <v>2781</v>
      </c>
      <c r="R38" s="9" t="s">
        <v>2921</v>
      </c>
      <c r="S38" s="8" t="s">
        <v>3058</v>
      </c>
      <c r="T38" s="3" t="s">
        <v>1194</v>
      </c>
      <c r="U38" s="3" t="s">
        <v>3192</v>
      </c>
      <c r="V38" s="3" t="s">
        <v>1937</v>
      </c>
      <c r="W38" s="3" t="s">
        <v>3341</v>
      </c>
      <c r="X38" s="3" t="s">
        <v>3475</v>
      </c>
      <c r="Y38" s="3" t="s">
        <v>1143</v>
      </c>
      <c r="Z38" s="3" t="s">
        <v>1143</v>
      </c>
      <c r="AA38" s="3" t="s">
        <v>1143</v>
      </c>
      <c r="AB38" s="3" t="s">
        <v>1256</v>
      </c>
      <c r="AC38" s="3" t="s">
        <v>2129</v>
      </c>
      <c r="AD38" s="3" t="s">
        <v>2228</v>
      </c>
      <c r="AE38" s="3" t="s">
        <v>4091</v>
      </c>
      <c r="AF38" s="3" t="s">
        <v>2295</v>
      </c>
    </row>
    <row r="39" spans="1:32" ht="120" x14ac:dyDescent="0.25">
      <c r="A39" s="15" t="s">
        <v>1067</v>
      </c>
      <c r="B39" s="15" t="s">
        <v>998</v>
      </c>
      <c r="C39" s="9" t="s">
        <v>1092</v>
      </c>
      <c r="D39" s="9" t="s">
        <v>3625</v>
      </c>
      <c r="E39" s="9" t="s">
        <v>1336</v>
      </c>
      <c r="F39" s="9" t="s">
        <v>1195</v>
      </c>
      <c r="G39" s="9" t="s">
        <v>2393</v>
      </c>
      <c r="H39" s="9" t="s">
        <v>2485</v>
      </c>
      <c r="I39" s="8" t="s">
        <v>1543</v>
      </c>
      <c r="J39" s="16" t="s">
        <v>1438</v>
      </c>
      <c r="K39" s="9" t="s">
        <v>1648</v>
      </c>
      <c r="L39" s="9" t="s">
        <v>2634</v>
      </c>
      <c r="M39" s="9" t="s">
        <v>4243</v>
      </c>
      <c r="N39" s="9" t="s">
        <v>1748</v>
      </c>
      <c r="O39" s="9" t="s">
        <v>3861</v>
      </c>
      <c r="P39" s="9" t="s">
        <v>3997</v>
      </c>
      <c r="Q39" s="8" t="s">
        <v>3785</v>
      </c>
      <c r="R39" s="9" t="s">
        <v>2922</v>
      </c>
      <c r="S39" s="8" t="s">
        <v>4671</v>
      </c>
      <c r="T39" s="3" t="s">
        <v>4437</v>
      </c>
      <c r="U39" s="3" t="s">
        <v>3193</v>
      </c>
      <c r="V39" s="3" t="s">
        <v>1938</v>
      </c>
      <c r="W39" s="3" t="s">
        <v>3342</v>
      </c>
      <c r="X39" s="3" t="s">
        <v>3476</v>
      </c>
      <c r="Y39" s="3" t="s">
        <v>4547</v>
      </c>
      <c r="Z39" s="3" t="s">
        <v>2031</v>
      </c>
      <c r="AA39" s="3" t="s">
        <v>4481</v>
      </c>
      <c r="AB39" s="3" t="s">
        <v>1257</v>
      </c>
      <c r="AC39" s="3" t="s">
        <v>2130</v>
      </c>
      <c r="AD39" s="3" t="s">
        <v>4599</v>
      </c>
      <c r="AE39" s="3" t="s">
        <v>4092</v>
      </c>
      <c r="AF39" s="3" t="s">
        <v>2296</v>
      </c>
    </row>
    <row r="40" spans="1:32" x14ac:dyDescent="0.25">
      <c r="A40" s="15" t="s">
        <v>1067</v>
      </c>
      <c r="B40" s="15" t="s">
        <v>1083</v>
      </c>
      <c r="C40" s="9" t="s">
        <v>1083</v>
      </c>
      <c r="D40" s="9" t="s">
        <v>3626</v>
      </c>
      <c r="E40" s="9" t="s">
        <v>1337</v>
      </c>
      <c r="F40" s="9" t="s">
        <v>1196</v>
      </c>
      <c r="G40" s="9" t="s">
        <v>2394</v>
      </c>
      <c r="H40" s="9" t="s">
        <v>2486</v>
      </c>
      <c r="I40" s="8" t="s">
        <v>1544</v>
      </c>
      <c r="J40" s="16" t="s">
        <v>1439</v>
      </c>
      <c r="K40" s="9" t="s">
        <v>1649</v>
      </c>
      <c r="L40" s="9" t="s">
        <v>2635</v>
      </c>
      <c r="M40" s="9" t="s">
        <v>4244</v>
      </c>
      <c r="N40" s="9" t="s">
        <v>1749</v>
      </c>
      <c r="O40" s="9" t="s">
        <v>3862</v>
      </c>
      <c r="P40" s="9" t="s">
        <v>1846</v>
      </c>
      <c r="Q40" s="8" t="s">
        <v>2782</v>
      </c>
      <c r="R40" s="9" t="s">
        <v>2923</v>
      </c>
      <c r="S40" s="8" t="s">
        <v>3059</v>
      </c>
      <c r="T40" s="3" t="s">
        <v>3132</v>
      </c>
      <c r="U40" s="3" t="s">
        <v>3194</v>
      </c>
      <c r="V40" s="3" t="s">
        <v>1939</v>
      </c>
      <c r="W40" s="3" t="s">
        <v>2782</v>
      </c>
      <c r="X40" s="3" t="s">
        <v>3477</v>
      </c>
      <c r="Y40" s="3" t="s">
        <v>2032</v>
      </c>
      <c r="Z40" s="3" t="s">
        <v>2032</v>
      </c>
      <c r="AA40" s="3" t="s">
        <v>1144</v>
      </c>
      <c r="AB40" s="3" t="s">
        <v>1144</v>
      </c>
      <c r="AC40" s="3" t="s">
        <v>2131</v>
      </c>
      <c r="AD40" s="3" t="s">
        <v>4600</v>
      </c>
      <c r="AE40" s="3" t="s">
        <v>4093</v>
      </c>
      <c r="AF40" s="3" t="s">
        <v>2297</v>
      </c>
    </row>
    <row r="41" spans="1:32" x14ac:dyDescent="0.25">
      <c r="A41" s="15" t="s">
        <v>72</v>
      </c>
      <c r="B41" s="15" t="s">
        <v>1079</v>
      </c>
      <c r="C41" s="9" t="s">
        <v>1079</v>
      </c>
      <c r="D41" s="9" t="s">
        <v>3627</v>
      </c>
      <c r="E41" s="9" t="s">
        <v>1338</v>
      </c>
      <c r="F41" s="9" t="s">
        <v>1197</v>
      </c>
      <c r="G41" s="9" t="s">
        <v>2395</v>
      </c>
      <c r="H41" s="9" t="s">
        <v>2487</v>
      </c>
      <c r="I41" s="8" t="s">
        <v>1545</v>
      </c>
      <c r="J41" s="16" t="s">
        <v>1440</v>
      </c>
      <c r="K41" s="9" t="s">
        <v>1650</v>
      </c>
      <c r="L41" s="9" t="s">
        <v>2636</v>
      </c>
      <c r="M41" s="9" t="s">
        <v>4245</v>
      </c>
      <c r="N41" s="9" t="s">
        <v>1750</v>
      </c>
      <c r="O41" s="9" t="s">
        <v>3863</v>
      </c>
      <c r="P41" s="9" t="s">
        <v>1847</v>
      </c>
      <c r="Q41" s="8" t="s">
        <v>2783</v>
      </c>
      <c r="R41" s="9" t="s">
        <v>2924</v>
      </c>
      <c r="S41" s="8" t="s">
        <v>3060</v>
      </c>
      <c r="T41" s="3" t="s">
        <v>3133</v>
      </c>
      <c r="U41" s="3" t="s">
        <v>3195</v>
      </c>
      <c r="V41" s="3" t="s">
        <v>1940</v>
      </c>
      <c r="W41" s="3" t="s">
        <v>3343</v>
      </c>
      <c r="X41" s="3" t="s">
        <v>3478</v>
      </c>
      <c r="Y41" s="3" t="s">
        <v>2033</v>
      </c>
      <c r="Z41" s="3" t="s">
        <v>2033</v>
      </c>
      <c r="AA41" s="3" t="s">
        <v>1145</v>
      </c>
      <c r="AB41" s="3" t="s">
        <v>1145</v>
      </c>
      <c r="AC41" s="3" t="s">
        <v>2132</v>
      </c>
      <c r="AD41" s="3" t="s">
        <v>4601</v>
      </c>
      <c r="AE41" s="3" t="s">
        <v>4094</v>
      </c>
      <c r="AF41" s="3" t="s">
        <v>2298</v>
      </c>
    </row>
    <row r="42" spans="1:32" ht="30" x14ac:dyDescent="0.25">
      <c r="A42" s="15" t="s">
        <v>72</v>
      </c>
      <c r="B42" s="15" t="s">
        <v>1080</v>
      </c>
      <c r="C42" s="9" t="s">
        <v>1088</v>
      </c>
      <c r="D42" s="9" t="s">
        <v>4014</v>
      </c>
      <c r="E42" s="9" t="s">
        <v>2441</v>
      </c>
      <c r="F42" s="9" t="s">
        <v>1198</v>
      </c>
      <c r="G42" s="9" t="s">
        <v>2396</v>
      </c>
      <c r="H42" s="9" t="s">
        <v>2488</v>
      </c>
      <c r="I42" s="8" t="s">
        <v>1546</v>
      </c>
      <c r="J42" s="16" t="s">
        <v>2447</v>
      </c>
      <c r="K42" s="9" t="s">
        <v>1651</v>
      </c>
      <c r="L42" s="9" t="s">
        <v>2637</v>
      </c>
      <c r="M42" s="9" t="s">
        <v>4246</v>
      </c>
      <c r="N42" s="9" t="s">
        <v>1751</v>
      </c>
      <c r="O42" s="9" t="s">
        <v>4011</v>
      </c>
      <c r="P42" s="9" t="s">
        <v>1848</v>
      </c>
      <c r="Q42" s="8" t="s">
        <v>3790</v>
      </c>
      <c r="R42" s="9" t="s">
        <v>2925</v>
      </c>
      <c r="S42" s="8" t="s">
        <v>3061</v>
      </c>
      <c r="T42" s="3" t="s">
        <v>4383</v>
      </c>
      <c r="U42" s="3" t="s">
        <v>3196</v>
      </c>
      <c r="V42" s="3" t="s">
        <v>1941</v>
      </c>
      <c r="W42" s="3" t="s">
        <v>3790</v>
      </c>
      <c r="X42" s="3" t="s">
        <v>4017</v>
      </c>
      <c r="Y42" s="3" t="s">
        <v>2450</v>
      </c>
      <c r="Z42" s="3" t="s">
        <v>2450</v>
      </c>
      <c r="AA42" s="3" t="s">
        <v>1305</v>
      </c>
      <c r="AB42" s="3" t="s">
        <v>1305</v>
      </c>
      <c r="AC42" s="3" t="s">
        <v>2133</v>
      </c>
      <c r="AD42" s="3" t="s">
        <v>4602</v>
      </c>
      <c r="AE42" s="3" t="s">
        <v>4095</v>
      </c>
      <c r="AF42" s="3" t="s">
        <v>2299</v>
      </c>
    </row>
    <row r="43" spans="1:32" ht="30" x14ac:dyDescent="0.25">
      <c r="A43" s="15" t="s">
        <v>72</v>
      </c>
      <c r="B43" s="15" t="s">
        <v>1081</v>
      </c>
      <c r="C43" s="9" t="s">
        <v>1089</v>
      </c>
      <c r="D43" s="9" t="s">
        <v>4016</v>
      </c>
      <c r="E43" s="9" t="s">
        <v>2442</v>
      </c>
      <c r="F43" s="9" t="s">
        <v>1296</v>
      </c>
      <c r="G43" s="9" t="s">
        <v>3828</v>
      </c>
      <c r="H43" s="9" t="s">
        <v>2489</v>
      </c>
      <c r="I43" s="8" t="s">
        <v>2444</v>
      </c>
      <c r="J43" s="16" t="s">
        <v>2448</v>
      </c>
      <c r="K43" s="9" t="s">
        <v>2446</v>
      </c>
      <c r="L43" s="9" t="s">
        <v>2638</v>
      </c>
      <c r="M43" s="9" t="s">
        <v>4247</v>
      </c>
      <c r="N43" s="9" t="s">
        <v>1752</v>
      </c>
      <c r="O43" s="9" t="s">
        <v>4012</v>
      </c>
      <c r="P43" s="9" t="s">
        <v>1849</v>
      </c>
      <c r="Q43" s="8" t="s">
        <v>3788</v>
      </c>
      <c r="R43" s="9" t="s">
        <v>2926</v>
      </c>
      <c r="S43" s="8" t="s">
        <v>3062</v>
      </c>
      <c r="T43" s="3" t="s">
        <v>4366</v>
      </c>
      <c r="U43" s="3" t="s">
        <v>3197</v>
      </c>
      <c r="V43" s="3" t="s">
        <v>1942</v>
      </c>
      <c r="W43" s="3" t="s">
        <v>3788</v>
      </c>
      <c r="X43" s="3" t="s">
        <v>4018</v>
      </c>
      <c r="Y43" s="3" t="s">
        <v>2451</v>
      </c>
      <c r="Z43" s="3" t="s">
        <v>2451</v>
      </c>
      <c r="AA43" s="3" t="s">
        <v>1306</v>
      </c>
      <c r="AB43" s="3" t="s">
        <v>1306</v>
      </c>
      <c r="AC43" s="3" t="s">
        <v>2134</v>
      </c>
      <c r="AD43" s="3" t="s">
        <v>4603</v>
      </c>
      <c r="AE43" s="3" t="s">
        <v>4096</v>
      </c>
      <c r="AF43" s="3" t="s">
        <v>2300</v>
      </c>
    </row>
    <row r="44" spans="1:32" ht="30" x14ac:dyDescent="0.25">
      <c r="A44" s="15" t="s">
        <v>72</v>
      </c>
      <c r="B44" s="15" t="s">
        <v>1082</v>
      </c>
      <c r="C44" s="9" t="s">
        <v>1091</v>
      </c>
      <c r="D44" s="9" t="s">
        <v>4015</v>
      </c>
      <c r="E44" s="9" t="s">
        <v>2443</v>
      </c>
      <c r="F44" s="9" t="s">
        <v>1199</v>
      </c>
      <c r="G44" s="9" t="s">
        <v>2397</v>
      </c>
      <c r="H44" s="9" t="s">
        <v>2490</v>
      </c>
      <c r="I44" s="8" t="s">
        <v>2445</v>
      </c>
      <c r="J44" s="16" t="s">
        <v>2449</v>
      </c>
      <c r="K44" s="9" t="s">
        <v>1652</v>
      </c>
      <c r="L44" s="9" t="s">
        <v>2639</v>
      </c>
      <c r="M44" s="9" t="s">
        <v>4248</v>
      </c>
      <c r="N44" s="9" t="s">
        <v>1753</v>
      </c>
      <c r="O44" s="9" t="s">
        <v>4013</v>
      </c>
      <c r="P44" s="9" t="s">
        <v>1850</v>
      </c>
      <c r="Q44" s="8" t="s">
        <v>3789</v>
      </c>
      <c r="R44" s="9" t="s">
        <v>2927</v>
      </c>
      <c r="S44" s="8" t="s">
        <v>3063</v>
      </c>
      <c r="T44" s="3" t="s">
        <v>3134</v>
      </c>
      <c r="U44" s="3" t="s">
        <v>3198</v>
      </c>
      <c r="V44" s="3" t="s">
        <v>1943</v>
      </c>
      <c r="W44" s="3" t="s">
        <v>3791</v>
      </c>
      <c r="X44" s="3" t="s">
        <v>4019</v>
      </c>
      <c r="Y44" s="3" t="s">
        <v>2452</v>
      </c>
      <c r="Z44" s="3" t="s">
        <v>2452</v>
      </c>
      <c r="AA44" s="3" t="s">
        <v>1307</v>
      </c>
      <c r="AB44" s="3" t="s">
        <v>1307</v>
      </c>
      <c r="AC44" s="3" t="s">
        <v>2135</v>
      </c>
      <c r="AD44" s="3" t="s">
        <v>4604</v>
      </c>
      <c r="AE44" s="3" t="s">
        <v>4097</v>
      </c>
      <c r="AF44" s="3" t="s">
        <v>2301</v>
      </c>
    </row>
    <row r="45" spans="1:32" ht="30" x14ac:dyDescent="0.25">
      <c r="A45" s="15" t="s">
        <v>72</v>
      </c>
      <c r="B45" s="15" t="s">
        <v>1087</v>
      </c>
      <c r="C45" s="9" t="s">
        <v>1090</v>
      </c>
      <c r="D45" s="9" t="s">
        <v>3628</v>
      </c>
      <c r="E45" s="9" t="s">
        <v>1339</v>
      </c>
      <c r="F45" s="9" t="s">
        <v>1200</v>
      </c>
      <c r="G45" s="9" t="s">
        <v>2398</v>
      </c>
      <c r="H45" s="9" t="s">
        <v>2491</v>
      </c>
      <c r="I45" s="8" t="s">
        <v>1547</v>
      </c>
      <c r="J45" s="16" t="s">
        <v>1441</v>
      </c>
      <c r="K45" s="9" t="s">
        <v>1653</v>
      </c>
      <c r="L45" s="9" t="s">
        <v>2640</v>
      </c>
      <c r="M45" s="9" t="s">
        <v>4249</v>
      </c>
      <c r="N45" s="9" t="s">
        <v>1754</v>
      </c>
      <c r="O45" s="9" t="s">
        <v>3864</v>
      </c>
      <c r="P45" s="9" t="s">
        <v>1851</v>
      </c>
      <c r="Q45" s="8" t="s">
        <v>2784</v>
      </c>
      <c r="R45" s="9" t="s">
        <v>2928</v>
      </c>
      <c r="S45" s="8" t="s">
        <v>4672</v>
      </c>
      <c r="T45" s="3" t="s">
        <v>4384</v>
      </c>
      <c r="U45" s="3" t="s">
        <v>3199</v>
      </c>
      <c r="V45" s="3" t="s">
        <v>1944</v>
      </c>
      <c r="W45" s="3" t="s">
        <v>3344</v>
      </c>
      <c r="X45" s="3" t="s">
        <v>3479</v>
      </c>
      <c r="Y45" s="3" t="s">
        <v>4548</v>
      </c>
      <c r="Z45" s="3" t="s">
        <v>2034</v>
      </c>
      <c r="AA45" s="3" t="s">
        <v>1146</v>
      </c>
      <c r="AB45" s="3" t="s">
        <v>1146</v>
      </c>
      <c r="AC45" s="3" t="s">
        <v>2136</v>
      </c>
      <c r="AD45" s="3" t="s">
        <v>4605</v>
      </c>
      <c r="AE45" s="3" t="s">
        <v>4098</v>
      </c>
      <c r="AF45" s="3" t="s">
        <v>2302</v>
      </c>
    </row>
    <row r="46" spans="1:32" x14ac:dyDescent="0.25">
      <c r="A46" s="15" t="s">
        <v>72</v>
      </c>
      <c r="B46" s="15" t="s">
        <v>640</v>
      </c>
      <c r="C46" s="9" t="s">
        <v>641</v>
      </c>
      <c r="D46" s="9" t="s">
        <v>3480</v>
      </c>
      <c r="E46" s="9" t="s">
        <v>641</v>
      </c>
      <c r="F46" s="9" t="s">
        <v>642</v>
      </c>
      <c r="G46" s="9" t="s">
        <v>642</v>
      </c>
      <c r="H46" s="9" t="s">
        <v>641</v>
      </c>
      <c r="I46" s="8" t="s">
        <v>715</v>
      </c>
      <c r="J46" s="16" t="s">
        <v>641</v>
      </c>
      <c r="K46" s="9" t="s">
        <v>641</v>
      </c>
      <c r="L46" s="9" t="s">
        <v>641</v>
      </c>
      <c r="M46" s="9" t="s">
        <v>641</v>
      </c>
      <c r="N46" s="9" t="s">
        <v>641</v>
      </c>
      <c r="O46" s="9" t="s">
        <v>3865</v>
      </c>
      <c r="P46" s="9" t="s">
        <v>641</v>
      </c>
      <c r="Q46" s="8" t="s">
        <v>2752</v>
      </c>
      <c r="R46" s="9" t="s">
        <v>641</v>
      </c>
      <c r="S46" s="8" t="s">
        <v>641</v>
      </c>
      <c r="T46" s="3" t="s">
        <v>641</v>
      </c>
      <c r="U46" s="3" t="s">
        <v>641</v>
      </c>
      <c r="V46" s="3" t="s">
        <v>641</v>
      </c>
      <c r="W46" s="3" t="s">
        <v>2752</v>
      </c>
      <c r="X46" s="3" t="s">
        <v>3480</v>
      </c>
      <c r="Y46" s="3" t="s">
        <v>641</v>
      </c>
      <c r="Z46" s="3" t="s">
        <v>641</v>
      </c>
      <c r="AA46" s="3" t="s">
        <v>641</v>
      </c>
      <c r="AB46" s="3" t="s">
        <v>641</v>
      </c>
      <c r="AC46" s="3" t="s">
        <v>645</v>
      </c>
      <c r="AD46" s="3" t="s">
        <v>648</v>
      </c>
      <c r="AE46" s="3" t="s">
        <v>641</v>
      </c>
      <c r="AF46" s="3" t="s">
        <v>641</v>
      </c>
    </row>
    <row r="47" spans="1:32" x14ac:dyDescent="0.25">
      <c r="A47" s="15" t="s">
        <v>72</v>
      </c>
      <c r="B47" s="15" t="s">
        <v>643</v>
      </c>
      <c r="C47" s="9" t="s">
        <v>643</v>
      </c>
      <c r="D47" s="9" t="s">
        <v>3629</v>
      </c>
      <c r="E47" s="9" t="s">
        <v>643</v>
      </c>
      <c r="F47" s="9" t="s">
        <v>644</v>
      </c>
      <c r="G47" s="9" t="s">
        <v>644</v>
      </c>
      <c r="H47" s="9" t="s">
        <v>643</v>
      </c>
      <c r="I47" s="8" t="s">
        <v>643</v>
      </c>
      <c r="J47" s="16" t="s">
        <v>643</v>
      </c>
      <c r="K47" s="9" t="s">
        <v>643</v>
      </c>
      <c r="L47" s="9" t="s">
        <v>643</v>
      </c>
      <c r="M47" s="9" t="s">
        <v>4250</v>
      </c>
      <c r="N47" s="9" t="s">
        <v>643</v>
      </c>
      <c r="O47" s="9" t="s">
        <v>3866</v>
      </c>
      <c r="P47" s="9" t="s">
        <v>643</v>
      </c>
      <c r="Q47" s="8" t="s">
        <v>2785</v>
      </c>
      <c r="R47" s="9" t="s">
        <v>643</v>
      </c>
      <c r="S47" s="8" t="s">
        <v>643</v>
      </c>
      <c r="T47" s="3" t="s">
        <v>643</v>
      </c>
      <c r="U47" s="3" t="s">
        <v>3200</v>
      </c>
      <c r="V47" s="3" t="s">
        <v>643</v>
      </c>
      <c r="W47" s="3" t="s">
        <v>643</v>
      </c>
      <c r="X47" s="3" t="s">
        <v>3481</v>
      </c>
      <c r="Y47" s="3" t="s">
        <v>643</v>
      </c>
      <c r="Z47" s="3" t="s">
        <v>643</v>
      </c>
      <c r="AA47" s="3" t="s">
        <v>643</v>
      </c>
      <c r="AB47" s="3" t="s">
        <v>643</v>
      </c>
      <c r="AC47" s="3" t="s">
        <v>646</v>
      </c>
      <c r="AD47" s="3" t="s">
        <v>647</v>
      </c>
      <c r="AE47" s="3" t="s">
        <v>4099</v>
      </c>
      <c r="AF47" s="3" t="s">
        <v>643</v>
      </c>
    </row>
    <row r="48" spans="1:32" x14ac:dyDescent="0.25">
      <c r="A48" s="15" t="s">
        <v>72</v>
      </c>
      <c r="B48" s="15" t="s">
        <v>649</v>
      </c>
      <c r="C48" s="9" t="s">
        <v>649</v>
      </c>
      <c r="D48" s="9" t="s">
        <v>3630</v>
      </c>
      <c r="E48" s="9" t="s">
        <v>649</v>
      </c>
      <c r="F48" s="9" t="s">
        <v>650</v>
      </c>
      <c r="G48" s="9" t="s">
        <v>650</v>
      </c>
      <c r="H48" s="9" t="s">
        <v>649</v>
      </c>
      <c r="I48" s="8" t="s">
        <v>649</v>
      </c>
      <c r="J48" s="16" t="s">
        <v>649</v>
      </c>
      <c r="K48" s="9" t="s">
        <v>649</v>
      </c>
      <c r="L48" s="9" t="s">
        <v>649</v>
      </c>
      <c r="M48" s="9" t="s">
        <v>649</v>
      </c>
      <c r="N48" s="9" t="s">
        <v>649</v>
      </c>
      <c r="O48" s="9" t="s">
        <v>3867</v>
      </c>
      <c r="P48" s="9" t="s">
        <v>649</v>
      </c>
      <c r="Q48" s="8" t="s">
        <v>2786</v>
      </c>
      <c r="R48" s="9" t="s">
        <v>1654</v>
      </c>
      <c r="S48" s="8" t="s">
        <v>649</v>
      </c>
      <c r="T48" s="3" t="s">
        <v>649</v>
      </c>
      <c r="U48" s="3" t="s">
        <v>3201</v>
      </c>
      <c r="V48" s="3" t="s">
        <v>649</v>
      </c>
      <c r="W48" s="3" t="s">
        <v>649</v>
      </c>
      <c r="X48" s="3" t="s">
        <v>3482</v>
      </c>
      <c r="Y48" s="3" t="s">
        <v>649</v>
      </c>
      <c r="Z48" s="3" t="s">
        <v>649</v>
      </c>
      <c r="AA48" s="3" t="s">
        <v>649</v>
      </c>
      <c r="AB48" s="3" t="s">
        <v>649</v>
      </c>
      <c r="AC48" s="3" t="s">
        <v>651</v>
      </c>
      <c r="AD48" s="3" t="s">
        <v>652</v>
      </c>
      <c r="AE48" s="3" t="s">
        <v>1654</v>
      </c>
      <c r="AF48" s="3" t="s">
        <v>649</v>
      </c>
    </row>
    <row r="49" spans="1:32" x14ac:dyDescent="0.25">
      <c r="A49" s="15" t="s">
        <v>72</v>
      </c>
      <c r="B49" s="15" t="s">
        <v>245</v>
      </c>
      <c r="C49" s="9" t="s">
        <v>246</v>
      </c>
      <c r="D49" s="8" t="s">
        <v>3631</v>
      </c>
      <c r="E49" s="8" t="s">
        <v>246</v>
      </c>
      <c r="F49" s="9" t="s">
        <v>266</v>
      </c>
      <c r="G49" s="8" t="s">
        <v>266</v>
      </c>
      <c r="H49" s="16" t="s">
        <v>2492</v>
      </c>
      <c r="I49" s="8" t="s">
        <v>542</v>
      </c>
      <c r="J49" s="16" t="s">
        <v>248</v>
      </c>
      <c r="K49" s="16" t="s">
        <v>246</v>
      </c>
      <c r="L49" s="8" t="s">
        <v>246</v>
      </c>
      <c r="M49" s="8" t="s">
        <v>4251</v>
      </c>
      <c r="N49" s="8" t="s">
        <v>257</v>
      </c>
      <c r="O49" s="8" t="s">
        <v>3868</v>
      </c>
      <c r="P49" s="8" t="s">
        <v>4785</v>
      </c>
      <c r="Q49" s="8" t="s">
        <v>2787</v>
      </c>
      <c r="R49" s="8" t="s">
        <v>246</v>
      </c>
      <c r="S49" s="8" t="s">
        <v>246</v>
      </c>
      <c r="T49" s="3" t="s">
        <v>4385</v>
      </c>
      <c r="U49" s="3" t="s">
        <v>3202</v>
      </c>
      <c r="V49" s="3" t="s">
        <v>302</v>
      </c>
      <c r="W49" s="3" t="s">
        <v>2787</v>
      </c>
      <c r="X49" s="3" t="s">
        <v>3483</v>
      </c>
      <c r="Y49" s="3" t="s">
        <v>265</v>
      </c>
      <c r="Z49" s="3" t="s">
        <v>265</v>
      </c>
      <c r="AA49" s="3" t="s">
        <v>265</v>
      </c>
      <c r="AB49" s="3" t="s">
        <v>265</v>
      </c>
      <c r="AC49" s="3" t="s">
        <v>267</v>
      </c>
      <c r="AD49" s="3" t="s">
        <v>389</v>
      </c>
      <c r="AE49" s="3" t="s">
        <v>4100</v>
      </c>
      <c r="AF49" s="3" t="s">
        <v>268</v>
      </c>
    </row>
    <row r="50" spans="1:32" x14ac:dyDescent="0.25">
      <c r="A50" s="15" t="s">
        <v>72</v>
      </c>
      <c r="B50" s="15" t="s">
        <v>75</v>
      </c>
      <c r="C50" s="9" t="s">
        <v>75</v>
      </c>
      <c r="D50" s="8" t="s">
        <v>3632</v>
      </c>
      <c r="E50" s="8" t="s">
        <v>224</v>
      </c>
      <c r="F50" s="9" t="s">
        <v>665</v>
      </c>
      <c r="G50" s="8" t="s">
        <v>423</v>
      </c>
      <c r="H50" s="16" t="s">
        <v>2493</v>
      </c>
      <c r="I50" s="8" t="s">
        <v>531</v>
      </c>
      <c r="J50" s="16" t="s">
        <v>608</v>
      </c>
      <c r="K50" s="16" t="s">
        <v>485</v>
      </c>
      <c r="L50" s="8" t="s">
        <v>2641</v>
      </c>
      <c r="M50" s="8" t="s">
        <v>4252</v>
      </c>
      <c r="N50" s="8" t="s">
        <v>249</v>
      </c>
      <c r="O50" s="8" t="s">
        <v>3869</v>
      </c>
      <c r="P50" s="8" t="s">
        <v>568</v>
      </c>
      <c r="Q50" s="8" t="s">
        <v>2788</v>
      </c>
      <c r="R50" s="8" t="s">
        <v>2929</v>
      </c>
      <c r="S50" s="8" t="s">
        <v>3064</v>
      </c>
      <c r="T50" s="3" t="s">
        <v>423</v>
      </c>
      <c r="U50" s="3" t="s">
        <v>3203</v>
      </c>
      <c r="V50" s="3" t="s">
        <v>739</v>
      </c>
      <c r="W50" s="3" t="s">
        <v>3345</v>
      </c>
      <c r="X50" s="3" t="s">
        <v>3484</v>
      </c>
      <c r="Y50" s="3" t="s">
        <v>473</v>
      </c>
      <c r="Z50" s="3" t="s">
        <v>161</v>
      </c>
      <c r="AA50" s="3" t="s">
        <v>239</v>
      </c>
      <c r="AB50" s="3" t="s">
        <v>144</v>
      </c>
      <c r="AC50" s="3" t="s">
        <v>206</v>
      </c>
      <c r="AD50" s="3" t="s">
        <v>172</v>
      </c>
      <c r="AE50" s="3" t="s">
        <v>4101</v>
      </c>
      <c r="AF50" s="3" t="s">
        <v>195</v>
      </c>
    </row>
    <row r="51" spans="1:32" x14ac:dyDescent="0.25">
      <c r="A51" s="15" t="s">
        <v>72</v>
      </c>
      <c r="B51" s="15" t="s">
        <v>126</v>
      </c>
      <c r="C51" s="9" t="s">
        <v>126</v>
      </c>
      <c r="D51" s="8" t="s">
        <v>3633</v>
      </c>
      <c r="E51" s="8" t="s">
        <v>363</v>
      </c>
      <c r="F51" s="9" t="s">
        <v>182</v>
      </c>
      <c r="G51" s="8" t="s">
        <v>182</v>
      </c>
      <c r="H51" s="16" t="s">
        <v>2494</v>
      </c>
      <c r="I51" s="8" t="s">
        <v>532</v>
      </c>
      <c r="J51" s="16" t="s">
        <v>662</v>
      </c>
      <c r="K51" s="16" t="s">
        <v>272</v>
      </c>
      <c r="L51" s="8" t="s">
        <v>2642</v>
      </c>
      <c r="M51" s="8" t="s">
        <v>4253</v>
      </c>
      <c r="N51" s="8" t="s">
        <v>723</v>
      </c>
      <c r="O51" s="8" t="s">
        <v>3870</v>
      </c>
      <c r="P51" s="8" t="s">
        <v>569</v>
      </c>
      <c r="Q51" s="8" t="s">
        <v>2789</v>
      </c>
      <c r="R51" s="8" t="s">
        <v>2930</v>
      </c>
      <c r="S51" s="8" t="s">
        <v>3065</v>
      </c>
      <c r="T51" s="3" t="s">
        <v>3135</v>
      </c>
      <c r="U51" s="3" t="s">
        <v>3204</v>
      </c>
      <c r="V51" s="3" t="s">
        <v>740</v>
      </c>
      <c r="W51" s="3" t="s">
        <v>2789</v>
      </c>
      <c r="X51" s="3" t="s">
        <v>3485</v>
      </c>
      <c r="Y51" s="3" t="s">
        <v>145</v>
      </c>
      <c r="Z51" s="3" t="s">
        <v>145</v>
      </c>
      <c r="AA51" s="3" t="s">
        <v>240</v>
      </c>
      <c r="AB51" s="3" t="s">
        <v>376</v>
      </c>
      <c r="AC51" s="3" t="s">
        <v>674</v>
      </c>
      <c r="AD51" s="3" t="s">
        <v>173</v>
      </c>
      <c r="AE51" s="3" t="s">
        <v>4102</v>
      </c>
      <c r="AF51" s="3" t="s">
        <v>196</v>
      </c>
    </row>
    <row r="52" spans="1:32" x14ac:dyDescent="0.25">
      <c r="A52" s="15" t="s">
        <v>72</v>
      </c>
      <c r="B52" s="15" t="s">
        <v>76</v>
      </c>
      <c r="C52" s="9" t="s">
        <v>76</v>
      </c>
      <c r="D52" s="8" t="s">
        <v>3634</v>
      </c>
      <c r="E52" s="8" t="s">
        <v>225</v>
      </c>
      <c r="F52" s="9" t="s">
        <v>424</v>
      </c>
      <c r="G52" s="8" t="s">
        <v>183</v>
      </c>
      <c r="H52" s="16" t="s">
        <v>2495</v>
      </c>
      <c r="I52" s="8" t="s">
        <v>533</v>
      </c>
      <c r="J52" s="16" t="s">
        <v>609</v>
      </c>
      <c r="K52" s="16" t="s">
        <v>731</v>
      </c>
      <c r="L52" s="8" t="s">
        <v>2643</v>
      </c>
      <c r="M52" s="8" t="s">
        <v>4254</v>
      </c>
      <c r="N52" s="8" t="s">
        <v>721</v>
      </c>
      <c r="O52" s="8" t="s">
        <v>3871</v>
      </c>
      <c r="P52" s="8" t="s">
        <v>570</v>
      </c>
      <c r="Q52" s="8" t="s">
        <v>2790</v>
      </c>
      <c r="R52" s="8" t="s">
        <v>2931</v>
      </c>
      <c r="S52" s="8" t="s">
        <v>4673</v>
      </c>
      <c r="T52" s="3" t="s">
        <v>4386</v>
      </c>
      <c r="U52" s="3" t="s">
        <v>3205</v>
      </c>
      <c r="V52" s="3" t="s">
        <v>741</v>
      </c>
      <c r="W52" s="3" t="s">
        <v>3346</v>
      </c>
      <c r="X52" s="3" t="s">
        <v>3486</v>
      </c>
      <c r="Y52" s="3" t="s">
        <v>146</v>
      </c>
      <c r="Z52" s="3" t="s">
        <v>146</v>
      </c>
      <c r="AA52" s="3" t="s">
        <v>129</v>
      </c>
      <c r="AB52" s="3" t="s">
        <v>129</v>
      </c>
      <c r="AC52" s="3" t="s">
        <v>675</v>
      </c>
      <c r="AD52" s="3" t="s">
        <v>4606</v>
      </c>
      <c r="AE52" s="3" t="s">
        <v>4103</v>
      </c>
      <c r="AF52" s="3" t="s">
        <v>197</v>
      </c>
    </row>
    <row r="53" spans="1:32" x14ac:dyDescent="0.25">
      <c r="A53" s="15" t="s">
        <v>72</v>
      </c>
      <c r="B53" s="15" t="s">
        <v>77</v>
      </c>
      <c r="C53" s="9" t="s">
        <v>77</v>
      </c>
      <c r="D53" s="8" t="s">
        <v>3635</v>
      </c>
      <c r="E53" s="8" t="s">
        <v>226</v>
      </c>
      <c r="F53" s="9" t="s">
        <v>425</v>
      </c>
      <c r="G53" s="8" t="s">
        <v>184</v>
      </c>
      <c r="H53" s="16" t="s">
        <v>2496</v>
      </c>
      <c r="I53" s="8" t="s">
        <v>534</v>
      </c>
      <c r="J53" s="16" t="s">
        <v>122</v>
      </c>
      <c r="K53" s="16" t="s">
        <v>732</v>
      </c>
      <c r="L53" s="8" t="s">
        <v>2644</v>
      </c>
      <c r="M53" s="8" t="s">
        <v>4255</v>
      </c>
      <c r="N53" s="8" t="s">
        <v>250</v>
      </c>
      <c r="O53" s="8" t="s">
        <v>3872</v>
      </c>
      <c r="P53" s="8" t="s">
        <v>571</v>
      </c>
      <c r="Q53" s="8" t="s">
        <v>2791</v>
      </c>
      <c r="R53" s="8" t="s">
        <v>2932</v>
      </c>
      <c r="S53" s="8" t="s">
        <v>3066</v>
      </c>
      <c r="T53" s="3" t="s">
        <v>4387</v>
      </c>
      <c r="U53" s="3" t="s">
        <v>3206</v>
      </c>
      <c r="V53" s="3" t="s">
        <v>742</v>
      </c>
      <c r="W53" s="3" t="s">
        <v>3347</v>
      </c>
      <c r="X53" s="3" t="s">
        <v>3487</v>
      </c>
      <c r="Y53" s="3" t="s">
        <v>147</v>
      </c>
      <c r="Z53" s="3" t="s">
        <v>147</v>
      </c>
      <c r="AA53" s="3" t="s">
        <v>241</v>
      </c>
      <c r="AB53" s="3" t="s">
        <v>241</v>
      </c>
      <c r="AC53" s="3" t="s">
        <v>207</v>
      </c>
      <c r="AD53" s="3" t="s">
        <v>174</v>
      </c>
      <c r="AE53" s="3" t="s">
        <v>4104</v>
      </c>
      <c r="AF53" s="3" t="s">
        <v>198</v>
      </c>
    </row>
    <row r="54" spans="1:32" ht="45" x14ac:dyDescent="0.25">
      <c r="A54" s="15" t="s">
        <v>72</v>
      </c>
      <c r="B54" s="15" t="s">
        <v>78</v>
      </c>
      <c r="C54" s="9" t="s">
        <v>78</v>
      </c>
      <c r="D54" s="8" t="s">
        <v>3636</v>
      </c>
      <c r="E54" s="8" t="s">
        <v>227</v>
      </c>
      <c r="F54" s="9" t="s">
        <v>426</v>
      </c>
      <c r="G54" s="8" t="s">
        <v>426</v>
      </c>
      <c r="H54" s="16" t="s">
        <v>2497</v>
      </c>
      <c r="I54" s="8" t="s">
        <v>535</v>
      </c>
      <c r="J54" s="16" t="s">
        <v>123</v>
      </c>
      <c r="K54" s="16" t="s">
        <v>486</v>
      </c>
      <c r="L54" s="8" t="s">
        <v>2645</v>
      </c>
      <c r="M54" s="8" t="s">
        <v>4256</v>
      </c>
      <c r="N54" s="8" t="s">
        <v>722</v>
      </c>
      <c r="O54" s="8" t="s">
        <v>3873</v>
      </c>
      <c r="P54" s="8" t="s">
        <v>572</v>
      </c>
      <c r="Q54" s="8" t="s">
        <v>2792</v>
      </c>
      <c r="R54" s="8" t="s">
        <v>2933</v>
      </c>
      <c r="S54" s="8" t="s">
        <v>3067</v>
      </c>
      <c r="T54" s="3" t="s">
        <v>4438</v>
      </c>
      <c r="U54" s="3" t="s">
        <v>3207</v>
      </c>
      <c r="V54" s="3" t="s">
        <v>772</v>
      </c>
      <c r="W54" s="3" t="s">
        <v>3348</v>
      </c>
      <c r="X54" s="3" t="s">
        <v>3488</v>
      </c>
      <c r="Y54" s="3" t="s">
        <v>130</v>
      </c>
      <c r="Z54" s="3" t="s">
        <v>162</v>
      </c>
      <c r="AA54" s="3" t="s">
        <v>130</v>
      </c>
      <c r="AB54" s="3" t="s">
        <v>130</v>
      </c>
      <c r="AC54" s="3" t="s">
        <v>208</v>
      </c>
      <c r="AD54" s="3" t="s">
        <v>387</v>
      </c>
      <c r="AE54" s="3" t="s">
        <v>4105</v>
      </c>
      <c r="AF54" s="3" t="s">
        <v>506</v>
      </c>
    </row>
    <row r="55" spans="1:32" ht="30" x14ac:dyDescent="0.25">
      <c r="A55" s="15" t="s">
        <v>72</v>
      </c>
      <c r="B55" s="15" t="s">
        <v>80</v>
      </c>
      <c r="C55" s="9" t="s">
        <v>80</v>
      </c>
      <c r="D55" s="8" t="s">
        <v>3637</v>
      </c>
      <c r="E55" s="8" t="s">
        <v>228</v>
      </c>
      <c r="F55" s="9" t="s">
        <v>4798</v>
      </c>
      <c r="G55" s="8" t="s">
        <v>4841</v>
      </c>
      <c r="H55" s="16" t="s">
        <v>2498</v>
      </c>
      <c r="I55" s="8" t="s">
        <v>536</v>
      </c>
      <c r="J55" s="16" t="s">
        <v>610</v>
      </c>
      <c r="K55" s="16" t="s">
        <v>273</v>
      </c>
      <c r="L55" s="8" t="s">
        <v>2646</v>
      </c>
      <c r="M55" s="8" t="s">
        <v>4257</v>
      </c>
      <c r="N55" s="8" t="s">
        <v>251</v>
      </c>
      <c r="O55" s="8" t="s">
        <v>3874</v>
      </c>
      <c r="P55" s="8" t="s">
        <v>573</v>
      </c>
      <c r="Q55" s="8" t="s">
        <v>2793</v>
      </c>
      <c r="R55" s="8" t="s">
        <v>2934</v>
      </c>
      <c r="S55" s="8" t="s">
        <v>3068</v>
      </c>
      <c r="T55" s="3" t="s">
        <v>3136</v>
      </c>
      <c r="U55" s="3" t="s">
        <v>3208</v>
      </c>
      <c r="V55" s="3" t="s">
        <v>743</v>
      </c>
      <c r="W55" s="3" t="s">
        <v>3349</v>
      </c>
      <c r="X55" s="3" t="s">
        <v>3489</v>
      </c>
      <c r="Y55" s="3" t="s">
        <v>148</v>
      </c>
      <c r="Z55" s="3" t="s">
        <v>163</v>
      </c>
      <c r="AA55" s="3" t="s">
        <v>131</v>
      </c>
      <c r="AB55" s="3" t="s">
        <v>131</v>
      </c>
      <c r="AC55" s="3" t="s">
        <v>209</v>
      </c>
      <c r="AD55" s="3" t="s">
        <v>4607</v>
      </c>
      <c r="AE55" s="3" t="s">
        <v>4106</v>
      </c>
      <c r="AF55" s="3" t="s">
        <v>507</v>
      </c>
    </row>
    <row r="56" spans="1:32" ht="45" x14ac:dyDescent="0.25">
      <c r="A56" s="15" t="s">
        <v>72</v>
      </c>
      <c r="B56" s="15" t="s">
        <v>79</v>
      </c>
      <c r="C56" s="9" t="s">
        <v>79</v>
      </c>
      <c r="D56" s="8" t="s">
        <v>3638</v>
      </c>
      <c r="E56" s="8" t="s">
        <v>229</v>
      </c>
      <c r="F56" s="9" t="s">
        <v>4799</v>
      </c>
      <c r="G56" s="8" t="s">
        <v>4842</v>
      </c>
      <c r="H56" s="16" t="s">
        <v>2499</v>
      </c>
      <c r="I56" s="8" t="s">
        <v>537</v>
      </c>
      <c r="J56" s="16" t="s">
        <v>611</v>
      </c>
      <c r="K56" s="16" t="s">
        <v>274</v>
      </c>
      <c r="L56" s="8" t="s">
        <v>2647</v>
      </c>
      <c r="M56" s="8" t="s">
        <v>4258</v>
      </c>
      <c r="N56" s="8" t="s">
        <v>252</v>
      </c>
      <c r="O56" s="8" t="s">
        <v>3875</v>
      </c>
      <c r="P56" s="8" t="s">
        <v>574</v>
      </c>
      <c r="Q56" s="8" t="s">
        <v>2794</v>
      </c>
      <c r="R56" s="8" t="s">
        <v>2935</v>
      </c>
      <c r="S56" s="8" t="s">
        <v>3069</v>
      </c>
      <c r="T56" s="3" t="s">
        <v>3137</v>
      </c>
      <c r="U56" s="3" t="s">
        <v>3209</v>
      </c>
      <c r="V56" s="3" t="s">
        <v>744</v>
      </c>
      <c r="W56" s="3" t="s">
        <v>3350</v>
      </c>
      <c r="X56" s="3" t="s">
        <v>3490</v>
      </c>
      <c r="Y56" s="3" t="s">
        <v>149</v>
      </c>
      <c r="Z56" s="3" t="s">
        <v>164</v>
      </c>
      <c r="AA56" s="3" t="s">
        <v>132</v>
      </c>
      <c r="AB56" s="3" t="s">
        <v>132</v>
      </c>
      <c r="AC56" s="3" t="s">
        <v>676</v>
      </c>
      <c r="AD56" s="3" t="s">
        <v>4608</v>
      </c>
      <c r="AE56" s="3" t="s">
        <v>4107</v>
      </c>
      <c r="AF56" s="3" t="s">
        <v>508</v>
      </c>
    </row>
    <row r="57" spans="1:32" ht="45" x14ac:dyDescent="0.25">
      <c r="A57" s="15" t="s">
        <v>72</v>
      </c>
      <c r="B57" s="15" t="s">
        <v>661</v>
      </c>
      <c r="C57" s="9" t="s">
        <v>661</v>
      </c>
      <c r="D57" s="8" t="s">
        <v>3639</v>
      </c>
      <c r="E57" s="8" t="s">
        <v>364</v>
      </c>
      <c r="F57" s="9" t="s">
        <v>428</v>
      </c>
      <c r="G57" s="8" t="s">
        <v>427</v>
      </c>
      <c r="H57" s="16" t="s">
        <v>2500</v>
      </c>
      <c r="I57" s="8" t="s">
        <v>714</v>
      </c>
      <c r="J57" s="16" t="s">
        <v>612</v>
      </c>
      <c r="K57" s="16" t="s">
        <v>487</v>
      </c>
      <c r="L57" s="8" t="s">
        <v>2648</v>
      </c>
      <c r="M57" s="8" t="s">
        <v>4259</v>
      </c>
      <c r="N57" s="8" t="s">
        <v>672</v>
      </c>
      <c r="O57" s="8" t="s">
        <v>3876</v>
      </c>
      <c r="P57" s="8" t="s">
        <v>575</v>
      </c>
      <c r="Q57" s="8" t="s">
        <v>2795</v>
      </c>
      <c r="R57" s="8" t="s">
        <v>2936</v>
      </c>
      <c r="S57" s="8" t="s">
        <v>4674</v>
      </c>
      <c r="T57" s="3" t="s">
        <v>4439</v>
      </c>
      <c r="U57" s="3" t="s">
        <v>3210</v>
      </c>
      <c r="V57" s="3" t="s">
        <v>745</v>
      </c>
      <c r="W57" s="3" t="s">
        <v>3351</v>
      </c>
      <c r="X57" s="3" t="s">
        <v>3491</v>
      </c>
      <c r="Y57" s="3" t="s">
        <v>474</v>
      </c>
      <c r="Z57" s="3" t="s">
        <v>470</v>
      </c>
      <c r="AA57" s="3" t="s">
        <v>4482</v>
      </c>
      <c r="AB57" s="3" t="s">
        <v>242</v>
      </c>
      <c r="AC57" s="3" t="s">
        <v>677</v>
      </c>
      <c r="AD57" s="3" t="s">
        <v>4609</v>
      </c>
      <c r="AE57" s="3" t="s">
        <v>4108</v>
      </c>
      <c r="AF57" s="3" t="s">
        <v>509</v>
      </c>
    </row>
    <row r="58" spans="1:32" x14ac:dyDescent="0.25">
      <c r="A58" s="15" t="s">
        <v>72</v>
      </c>
      <c r="B58" s="15" t="s">
        <v>81</v>
      </c>
      <c r="C58" s="9" t="s">
        <v>81</v>
      </c>
      <c r="D58" s="8" t="s">
        <v>3640</v>
      </c>
      <c r="E58" s="8" t="s">
        <v>365</v>
      </c>
      <c r="F58" s="9" t="s">
        <v>185</v>
      </c>
      <c r="G58" s="8" t="s">
        <v>185</v>
      </c>
      <c r="H58" s="16" t="s">
        <v>2501</v>
      </c>
      <c r="I58" s="8" t="s">
        <v>538</v>
      </c>
      <c r="J58" s="16" t="s">
        <v>124</v>
      </c>
      <c r="K58" s="16" t="s">
        <v>275</v>
      </c>
      <c r="L58" s="8" t="s">
        <v>2649</v>
      </c>
      <c r="M58" s="8" t="s">
        <v>4260</v>
      </c>
      <c r="N58" s="8" t="s">
        <v>253</v>
      </c>
      <c r="O58" s="8" t="s">
        <v>3877</v>
      </c>
      <c r="P58" s="8" t="s">
        <v>576</v>
      </c>
      <c r="Q58" s="8" t="s">
        <v>2796</v>
      </c>
      <c r="R58" s="8" t="s">
        <v>2937</v>
      </c>
      <c r="S58" s="8" t="s">
        <v>3070</v>
      </c>
      <c r="T58" s="3" t="s">
        <v>3138</v>
      </c>
      <c r="U58" s="3" t="s">
        <v>3211</v>
      </c>
      <c r="V58" s="3" t="s">
        <v>300</v>
      </c>
      <c r="W58" s="3" t="s">
        <v>2796</v>
      </c>
      <c r="X58" s="3" t="s">
        <v>3492</v>
      </c>
      <c r="Y58" s="3" t="s">
        <v>365</v>
      </c>
      <c r="Z58" s="3" t="s">
        <v>150</v>
      </c>
      <c r="AA58" s="3" t="s">
        <v>377</v>
      </c>
      <c r="AB58" s="3" t="s">
        <v>377</v>
      </c>
      <c r="AC58" s="3" t="s">
        <v>210</v>
      </c>
      <c r="AD58" s="3" t="s">
        <v>388</v>
      </c>
      <c r="AE58" s="3" t="s">
        <v>4109</v>
      </c>
      <c r="AF58" s="3" t="s">
        <v>199</v>
      </c>
    </row>
    <row r="59" spans="1:32" x14ac:dyDescent="0.25">
      <c r="A59" s="15" t="s">
        <v>72</v>
      </c>
      <c r="B59" s="15" t="s">
        <v>82</v>
      </c>
      <c r="C59" s="9" t="s">
        <v>82</v>
      </c>
      <c r="D59" s="8" t="s">
        <v>3641</v>
      </c>
      <c r="E59" s="8" t="s">
        <v>230</v>
      </c>
      <c r="F59" s="9" t="s">
        <v>429</v>
      </c>
      <c r="G59" s="8" t="s">
        <v>429</v>
      </c>
      <c r="H59" s="16" t="s">
        <v>2502</v>
      </c>
      <c r="I59" s="8" t="s">
        <v>539</v>
      </c>
      <c r="J59" s="16" t="s">
        <v>613</v>
      </c>
      <c r="K59" s="16" t="s">
        <v>276</v>
      </c>
      <c r="L59" s="8" t="s">
        <v>2650</v>
      </c>
      <c r="M59" s="8" t="s">
        <v>4261</v>
      </c>
      <c r="N59" s="8" t="s">
        <v>254</v>
      </c>
      <c r="O59" s="8" t="s">
        <v>3878</v>
      </c>
      <c r="P59" s="8" t="s">
        <v>577</v>
      </c>
      <c r="Q59" s="8" t="s">
        <v>2797</v>
      </c>
      <c r="R59" s="8" t="s">
        <v>2938</v>
      </c>
      <c r="S59" s="8" t="s">
        <v>4675</v>
      </c>
      <c r="T59" s="3" t="s">
        <v>3139</v>
      </c>
      <c r="U59" s="3" t="s">
        <v>3212</v>
      </c>
      <c r="V59" s="3" t="s">
        <v>746</v>
      </c>
      <c r="W59" s="3" t="s">
        <v>2797</v>
      </c>
      <c r="X59" s="3" t="s">
        <v>3493</v>
      </c>
      <c r="Y59" s="3" t="s">
        <v>151</v>
      </c>
      <c r="Z59" s="3" t="s">
        <v>471</v>
      </c>
      <c r="AA59" s="3" t="s">
        <v>378</v>
      </c>
      <c r="AB59" s="3" t="s">
        <v>378</v>
      </c>
      <c r="AC59" s="3" t="s">
        <v>211</v>
      </c>
      <c r="AD59" s="3" t="s">
        <v>175</v>
      </c>
      <c r="AE59" s="3" t="s">
        <v>4110</v>
      </c>
      <c r="AF59" s="3" t="s">
        <v>200</v>
      </c>
    </row>
    <row r="60" spans="1:32" x14ac:dyDescent="0.25">
      <c r="A60" s="15" t="s">
        <v>72</v>
      </c>
      <c r="B60" s="15" t="s">
        <v>83</v>
      </c>
      <c r="C60" s="9" t="s">
        <v>83</v>
      </c>
      <c r="D60" s="8" t="s">
        <v>3642</v>
      </c>
      <c r="E60" s="8" t="s">
        <v>366</v>
      </c>
      <c r="F60" s="9" t="s">
        <v>186</v>
      </c>
      <c r="G60" s="8" t="s">
        <v>186</v>
      </c>
      <c r="H60" s="16" t="s">
        <v>2503</v>
      </c>
      <c r="I60" s="8" t="s">
        <v>540</v>
      </c>
      <c r="J60" s="16" t="s">
        <v>125</v>
      </c>
      <c r="K60" s="16" t="s">
        <v>277</v>
      </c>
      <c r="L60" s="8" t="s">
        <v>2651</v>
      </c>
      <c r="M60" s="8" t="s">
        <v>4262</v>
      </c>
      <c r="N60" s="8" t="s">
        <v>255</v>
      </c>
      <c r="O60" s="8" t="s">
        <v>3879</v>
      </c>
      <c r="P60" s="8" t="s">
        <v>578</v>
      </c>
      <c r="Q60" s="8" t="s">
        <v>2798</v>
      </c>
      <c r="R60" s="8" t="s">
        <v>2939</v>
      </c>
      <c r="S60" s="8" t="s">
        <v>133</v>
      </c>
      <c r="T60" s="3" t="s">
        <v>3140</v>
      </c>
      <c r="U60" s="3" t="s">
        <v>3213</v>
      </c>
      <c r="V60" s="3" t="s">
        <v>301</v>
      </c>
      <c r="W60" s="3" t="s">
        <v>2798</v>
      </c>
      <c r="X60" s="3" t="s">
        <v>3494</v>
      </c>
      <c r="Y60" s="3" t="s">
        <v>366</v>
      </c>
      <c r="Z60" s="3" t="s">
        <v>133</v>
      </c>
      <c r="AA60" s="3" t="s">
        <v>366</v>
      </c>
      <c r="AB60" s="3" t="s">
        <v>366</v>
      </c>
      <c r="AC60" s="3" t="s">
        <v>212</v>
      </c>
      <c r="AD60" s="3" t="s">
        <v>176</v>
      </c>
      <c r="AE60" s="3" t="s">
        <v>4111</v>
      </c>
      <c r="AF60" s="3" t="s">
        <v>201</v>
      </c>
    </row>
    <row r="61" spans="1:32" x14ac:dyDescent="0.25">
      <c r="A61" s="15" t="s">
        <v>72</v>
      </c>
      <c r="B61" s="15" t="s">
        <v>960</v>
      </c>
      <c r="C61" s="9" t="s">
        <v>960</v>
      </c>
      <c r="D61" s="8" t="s">
        <v>3643</v>
      </c>
      <c r="E61" s="8" t="s">
        <v>960</v>
      </c>
      <c r="F61" s="9" t="s">
        <v>1201</v>
      </c>
      <c r="G61" s="8" t="s">
        <v>1201</v>
      </c>
      <c r="H61" s="16" t="s">
        <v>1548</v>
      </c>
      <c r="I61" s="8" t="s">
        <v>1548</v>
      </c>
      <c r="J61" s="16" t="s">
        <v>1442</v>
      </c>
      <c r="K61" s="16" t="s">
        <v>1655</v>
      </c>
      <c r="L61" s="8" t="s">
        <v>2652</v>
      </c>
      <c r="M61" s="8" t="s">
        <v>4263</v>
      </c>
      <c r="N61" s="8" t="s">
        <v>1755</v>
      </c>
      <c r="O61" s="8" t="s">
        <v>3880</v>
      </c>
      <c r="P61" s="8" t="s">
        <v>1852</v>
      </c>
      <c r="Q61" s="8" t="s">
        <v>2799</v>
      </c>
      <c r="R61" s="8" t="s">
        <v>2940</v>
      </c>
      <c r="S61" s="8" t="s">
        <v>960</v>
      </c>
      <c r="T61" s="3" t="s">
        <v>3141</v>
      </c>
      <c r="U61" s="3" t="s">
        <v>3214</v>
      </c>
      <c r="V61" s="3" t="s">
        <v>1945</v>
      </c>
      <c r="W61" s="3" t="s">
        <v>3352</v>
      </c>
      <c r="X61" s="3" t="s">
        <v>3495</v>
      </c>
      <c r="Y61" s="3" t="s">
        <v>2035</v>
      </c>
      <c r="Z61" s="3" t="s">
        <v>2035</v>
      </c>
      <c r="AA61" s="3" t="s">
        <v>960</v>
      </c>
      <c r="AB61" s="3" t="s">
        <v>960</v>
      </c>
      <c r="AC61" s="3" t="s">
        <v>2137</v>
      </c>
      <c r="AD61" s="3" t="s">
        <v>4610</v>
      </c>
      <c r="AE61" s="3" t="s">
        <v>4112</v>
      </c>
      <c r="AF61" s="3" t="s">
        <v>2303</v>
      </c>
    </row>
    <row r="62" spans="1:32" x14ac:dyDescent="0.25">
      <c r="A62" s="15" t="s">
        <v>72</v>
      </c>
      <c r="B62" s="15" t="s">
        <v>961</v>
      </c>
      <c r="C62" s="9" t="s">
        <v>961</v>
      </c>
      <c r="D62" s="8" t="s">
        <v>3644</v>
      </c>
      <c r="E62" s="8" t="s">
        <v>1147</v>
      </c>
      <c r="F62" s="9" t="s">
        <v>1202</v>
      </c>
      <c r="G62" s="8" t="s">
        <v>1202</v>
      </c>
      <c r="H62" s="16" t="s">
        <v>2504</v>
      </c>
      <c r="I62" s="8" t="s">
        <v>1549</v>
      </c>
      <c r="J62" s="16" t="s">
        <v>1443</v>
      </c>
      <c r="K62" s="16" t="s">
        <v>1443</v>
      </c>
      <c r="L62" s="8" t="s">
        <v>2653</v>
      </c>
      <c r="M62" s="8" t="s">
        <v>4264</v>
      </c>
      <c r="N62" s="8" t="s">
        <v>1443</v>
      </c>
      <c r="O62" s="8" t="s">
        <v>3881</v>
      </c>
      <c r="P62" s="8" t="s">
        <v>1853</v>
      </c>
      <c r="Q62" s="8" t="s">
        <v>2800</v>
      </c>
      <c r="R62" s="8" t="s">
        <v>2941</v>
      </c>
      <c r="S62" s="8" t="s">
        <v>4676</v>
      </c>
      <c r="T62" s="3" t="s">
        <v>3142</v>
      </c>
      <c r="U62" s="3" t="s">
        <v>3215</v>
      </c>
      <c r="V62" s="3" t="s">
        <v>1946</v>
      </c>
      <c r="W62" s="3" t="s">
        <v>3353</v>
      </c>
      <c r="X62" s="3" t="s">
        <v>3496</v>
      </c>
      <c r="Y62" s="3" t="s">
        <v>2036</v>
      </c>
      <c r="Z62" s="3" t="s">
        <v>2036</v>
      </c>
      <c r="AA62" s="3" t="s">
        <v>1147</v>
      </c>
      <c r="AB62" s="3" t="s">
        <v>1147</v>
      </c>
      <c r="AC62" s="3" t="s">
        <v>2138</v>
      </c>
      <c r="AD62" s="3" t="s">
        <v>2229</v>
      </c>
      <c r="AE62" s="3" t="s">
        <v>4113</v>
      </c>
      <c r="AF62" s="3" t="s">
        <v>2304</v>
      </c>
    </row>
    <row r="63" spans="1:32" ht="60" x14ac:dyDescent="0.25">
      <c r="A63" s="15" t="s">
        <v>72</v>
      </c>
      <c r="B63" s="15" t="s">
        <v>84</v>
      </c>
      <c r="C63" s="9" t="s">
        <v>956</v>
      </c>
      <c r="D63" s="8" t="s">
        <v>3645</v>
      </c>
      <c r="E63" s="8" t="s">
        <v>1340</v>
      </c>
      <c r="F63" s="9" t="s">
        <v>4800</v>
      </c>
      <c r="G63" s="8" t="s">
        <v>4843</v>
      </c>
      <c r="H63" s="16" t="s">
        <v>2505</v>
      </c>
      <c r="I63" s="8" t="s">
        <v>1550</v>
      </c>
      <c r="J63" s="16" t="s">
        <v>1444</v>
      </c>
      <c r="K63" s="16" t="s">
        <v>1656</v>
      </c>
      <c r="L63" s="8" t="s">
        <v>2654</v>
      </c>
      <c r="M63" s="8" t="s">
        <v>4265</v>
      </c>
      <c r="N63" s="8" t="s">
        <v>3990</v>
      </c>
      <c r="O63" s="8" t="s">
        <v>3882</v>
      </c>
      <c r="P63" s="8" t="s">
        <v>3998</v>
      </c>
      <c r="Q63" s="8" t="s">
        <v>3802</v>
      </c>
      <c r="R63" s="8" t="s">
        <v>4008</v>
      </c>
      <c r="S63" s="8" t="s">
        <v>3071</v>
      </c>
      <c r="T63" s="3" t="s">
        <v>4440</v>
      </c>
      <c r="U63" s="3" t="s">
        <v>3216</v>
      </c>
      <c r="V63" s="3" t="s">
        <v>4003</v>
      </c>
      <c r="W63" s="3" t="s">
        <v>3796</v>
      </c>
      <c r="X63" s="3" t="s">
        <v>3497</v>
      </c>
      <c r="Y63" s="3" t="s">
        <v>4549</v>
      </c>
      <c r="Z63" s="3" t="s">
        <v>2037</v>
      </c>
      <c r="AA63" s="3" t="s">
        <v>1299</v>
      </c>
      <c r="AB63" s="3" t="s">
        <v>1299</v>
      </c>
      <c r="AC63" s="3" t="s">
        <v>2139</v>
      </c>
      <c r="AD63" s="3" t="s">
        <v>2230</v>
      </c>
      <c r="AE63" s="3" t="s">
        <v>4114</v>
      </c>
      <c r="AF63" s="3" t="s">
        <v>2305</v>
      </c>
    </row>
    <row r="64" spans="1:32" ht="75" x14ac:dyDescent="0.25">
      <c r="A64" s="15" t="s">
        <v>72</v>
      </c>
      <c r="B64" s="15" t="s">
        <v>85</v>
      </c>
      <c r="C64" s="9" t="s">
        <v>957</v>
      </c>
      <c r="D64" s="8" t="s">
        <v>3646</v>
      </c>
      <c r="E64" s="8" t="s">
        <v>1341</v>
      </c>
      <c r="F64" s="9" t="s">
        <v>1203</v>
      </c>
      <c r="G64" s="8" t="s">
        <v>2399</v>
      </c>
      <c r="H64" s="16" t="s">
        <v>2506</v>
      </c>
      <c r="I64" s="8" t="s">
        <v>1551</v>
      </c>
      <c r="J64" s="16" t="s">
        <v>1445</v>
      </c>
      <c r="K64" s="16" t="s">
        <v>3984</v>
      </c>
      <c r="L64" s="8" t="s">
        <v>2655</v>
      </c>
      <c r="M64" s="8" t="s">
        <v>4266</v>
      </c>
      <c r="N64" s="8" t="s">
        <v>3991</v>
      </c>
      <c r="O64" s="8" t="s">
        <v>3883</v>
      </c>
      <c r="P64" s="8" t="s">
        <v>3999</v>
      </c>
      <c r="Q64" s="8" t="s">
        <v>3792</v>
      </c>
      <c r="R64" s="8" t="s">
        <v>4009</v>
      </c>
      <c r="S64" s="8" t="s">
        <v>3072</v>
      </c>
      <c r="T64" s="3" t="s">
        <v>4441</v>
      </c>
      <c r="U64" s="3" t="s">
        <v>3217</v>
      </c>
      <c r="V64" s="3" t="s">
        <v>4004</v>
      </c>
      <c r="W64" s="3" t="s">
        <v>3797</v>
      </c>
      <c r="X64" s="3" t="s">
        <v>3498</v>
      </c>
      <c r="Y64" s="3" t="s">
        <v>4550</v>
      </c>
      <c r="Z64" s="3" t="s">
        <v>2038</v>
      </c>
      <c r="AA64" s="3" t="s">
        <v>4483</v>
      </c>
      <c r="AB64" s="3" t="s">
        <v>1300</v>
      </c>
      <c r="AC64" s="3" t="s">
        <v>2140</v>
      </c>
      <c r="AD64" s="3" t="s">
        <v>2231</v>
      </c>
      <c r="AE64" s="3" t="s">
        <v>4115</v>
      </c>
      <c r="AF64" s="3" t="s">
        <v>2306</v>
      </c>
    </row>
    <row r="65" spans="1:32" ht="75" x14ac:dyDescent="0.25">
      <c r="A65" s="15" t="s">
        <v>72</v>
      </c>
      <c r="B65" s="15" t="s">
        <v>86</v>
      </c>
      <c r="C65" s="9" t="s">
        <v>963</v>
      </c>
      <c r="D65" s="8" t="s">
        <v>3647</v>
      </c>
      <c r="E65" s="8" t="s">
        <v>1342</v>
      </c>
      <c r="F65" s="9" t="s">
        <v>1204</v>
      </c>
      <c r="G65" s="8" t="s">
        <v>2400</v>
      </c>
      <c r="H65" s="16" t="s">
        <v>2507</v>
      </c>
      <c r="I65" s="8" t="s">
        <v>1552</v>
      </c>
      <c r="J65" s="16" t="s">
        <v>3985</v>
      </c>
      <c r="K65" s="16" t="s">
        <v>1657</v>
      </c>
      <c r="L65" s="8" t="s">
        <v>3986</v>
      </c>
      <c r="M65" s="8" t="s">
        <v>4267</v>
      </c>
      <c r="N65" s="8" t="s">
        <v>3992</v>
      </c>
      <c r="O65" s="8" t="s">
        <v>3884</v>
      </c>
      <c r="P65" s="8" t="s">
        <v>4000</v>
      </c>
      <c r="Q65" s="8" t="s">
        <v>3793</v>
      </c>
      <c r="R65" s="8" t="s">
        <v>4010</v>
      </c>
      <c r="S65" s="8" t="s">
        <v>4677</v>
      </c>
      <c r="T65" s="3" t="s">
        <v>4442</v>
      </c>
      <c r="U65" s="3" t="s">
        <v>3218</v>
      </c>
      <c r="V65" s="3" t="s">
        <v>4005</v>
      </c>
      <c r="W65" s="3" t="s">
        <v>3798</v>
      </c>
      <c r="X65" s="3" t="s">
        <v>3499</v>
      </c>
      <c r="Y65" s="3" t="s">
        <v>4551</v>
      </c>
      <c r="Z65" s="3" t="s">
        <v>2039</v>
      </c>
      <c r="AA65" s="3" t="s">
        <v>4484</v>
      </c>
      <c r="AB65" s="3" t="s">
        <v>1301</v>
      </c>
      <c r="AC65" s="3" t="s">
        <v>2141</v>
      </c>
      <c r="AD65" s="3" t="s">
        <v>2232</v>
      </c>
      <c r="AE65" s="3" t="s">
        <v>4116</v>
      </c>
      <c r="AF65" s="3" t="s">
        <v>2307</v>
      </c>
    </row>
    <row r="66" spans="1:32" ht="90" x14ac:dyDescent="0.25">
      <c r="A66" s="15" t="s">
        <v>72</v>
      </c>
      <c r="B66" s="15" t="s">
        <v>288</v>
      </c>
      <c r="C66" s="9" t="s">
        <v>958</v>
      </c>
      <c r="D66" s="8" t="s">
        <v>3648</v>
      </c>
      <c r="E66" s="8" t="s">
        <v>1343</v>
      </c>
      <c r="F66" s="9" t="s">
        <v>4801</v>
      </c>
      <c r="G66" s="8" t="s">
        <v>4844</v>
      </c>
      <c r="H66" s="16" t="s">
        <v>2508</v>
      </c>
      <c r="I66" s="8" t="s">
        <v>1553</v>
      </c>
      <c r="J66" s="16" t="s">
        <v>1446</v>
      </c>
      <c r="K66" s="16" t="s">
        <v>3987</v>
      </c>
      <c r="L66" s="8" t="s">
        <v>2656</v>
      </c>
      <c r="M66" s="8" t="s">
        <v>4268</v>
      </c>
      <c r="N66" s="8" t="s">
        <v>3993</v>
      </c>
      <c r="O66" s="8" t="s">
        <v>3885</v>
      </c>
      <c r="P66" s="8" t="s">
        <v>4001</v>
      </c>
      <c r="Q66" s="8" t="s">
        <v>3803</v>
      </c>
      <c r="R66" s="8" t="s">
        <v>2942</v>
      </c>
      <c r="S66" s="8" t="s">
        <v>4678</v>
      </c>
      <c r="T66" s="3" t="s">
        <v>4443</v>
      </c>
      <c r="U66" s="3" t="s">
        <v>3219</v>
      </c>
      <c r="V66" s="3" t="s">
        <v>4020</v>
      </c>
      <c r="W66" s="3" t="s">
        <v>3799</v>
      </c>
      <c r="X66" s="3" t="s">
        <v>3500</v>
      </c>
      <c r="Y66" s="3" t="s">
        <v>4552</v>
      </c>
      <c r="Z66" s="3" t="s">
        <v>2040</v>
      </c>
      <c r="AA66" s="3" t="s">
        <v>4485</v>
      </c>
      <c r="AB66" s="3" t="s">
        <v>1303</v>
      </c>
      <c r="AC66" s="3" t="s">
        <v>4021</v>
      </c>
      <c r="AD66" s="3" t="s">
        <v>4660</v>
      </c>
      <c r="AE66" s="3" t="s">
        <v>4117</v>
      </c>
      <c r="AF66" s="3" t="s">
        <v>2308</v>
      </c>
    </row>
    <row r="67" spans="1:32" ht="120" x14ac:dyDescent="0.25">
      <c r="A67" s="15" t="s">
        <v>72</v>
      </c>
      <c r="B67" s="15" t="s">
        <v>289</v>
      </c>
      <c r="C67" s="9" t="s">
        <v>959</v>
      </c>
      <c r="D67" s="8" t="s">
        <v>3649</v>
      </c>
      <c r="E67" s="8" t="s">
        <v>1344</v>
      </c>
      <c r="F67" s="9" t="s">
        <v>4802</v>
      </c>
      <c r="G67" s="8" t="s">
        <v>4845</v>
      </c>
      <c r="H67" s="16" t="s">
        <v>2509</v>
      </c>
      <c r="I67" s="8" t="s">
        <v>1554</v>
      </c>
      <c r="J67" s="16" t="s">
        <v>1447</v>
      </c>
      <c r="K67" s="16" t="s">
        <v>3988</v>
      </c>
      <c r="L67" s="8" t="s">
        <v>2657</v>
      </c>
      <c r="M67" s="8" t="s">
        <v>4269</v>
      </c>
      <c r="N67" s="8" t="s">
        <v>3994</v>
      </c>
      <c r="O67" s="8" t="s">
        <v>3886</v>
      </c>
      <c r="P67" s="8" t="s">
        <v>4784</v>
      </c>
      <c r="Q67" s="8" t="s">
        <v>3794</v>
      </c>
      <c r="R67" s="8" t="s">
        <v>2943</v>
      </c>
      <c r="S67" s="8" t="s">
        <v>4679</v>
      </c>
      <c r="T67" s="3" t="s">
        <v>4444</v>
      </c>
      <c r="U67" s="3" t="s">
        <v>3220</v>
      </c>
      <c r="V67" s="3" t="s">
        <v>4006</v>
      </c>
      <c r="W67" s="3" t="s">
        <v>3800</v>
      </c>
      <c r="X67" s="3" t="s">
        <v>3501</v>
      </c>
      <c r="Y67" s="3" t="s">
        <v>4553</v>
      </c>
      <c r="Z67" s="3" t="s">
        <v>2041</v>
      </c>
      <c r="AA67" s="3" t="s">
        <v>4486</v>
      </c>
      <c r="AB67" s="3" t="s">
        <v>1304</v>
      </c>
      <c r="AC67" s="3" t="s">
        <v>2142</v>
      </c>
      <c r="AD67" s="3" t="s">
        <v>4661</v>
      </c>
      <c r="AE67" s="3" t="s">
        <v>4118</v>
      </c>
      <c r="AF67" s="3" t="s">
        <v>2309</v>
      </c>
    </row>
    <row r="68" spans="1:32" ht="105" x14ac:dyDescent="0.25">
      <c r="A68" s="15" t="s">
        <v>72</v>
      </c>
      <c r="B68" s="15" t="s">
        <v>907</v>
      </c>
      <c r="C68" s="9" t="s">
        <v>962</v>
      </c>
      <c r="D68" s="8" t="s">
        <v>3650</v>
      </c>
      <c r="E68" s="8" t="s">
        <v>1345</v>
      </c>
      <c r="F68" s="9" t="s">
        <v>1205</v>
      </c>
      <c r="G68" s="8" t="s">
        <v>2401</v>
      </c>
      <c r="H68" s="16" t="s">
        <v>2510</v>
      </c>
      <c r="I68" s="8" t="s">
        <v>1555</v>
      </c>
      <c r="J68" s="16" t="s">
        <v>1448</v>
      </c>
      <c r="K68" s="16" t="s">
        <v>3989</v>
      </c>
      <c r="L68" s="8" t="s">
        <v>2658</v>
      </c>
      <c r="M68" s="8" t="s">
        <v>4270</v>
      </c>
      <c r="N68" s="8" t="s">
        <v>3995</v>
      </c>
      <c r="O68" s="8" t="s">
        <v>3887</v>
      </c>
      <c r="P68" s="8" t="s">
        <v>4002</v>
      </c>
      <c r="Q68" s="8" t="s">
        <v>3795</v>
      </c>
      <c r="R68" s="8" t="s">
        <v>2944</v>
      </c>
      <c r="S68" s="8" t="s">
        <v>4680</v>
      </c>
      <c r="T68" s="3" t="s">
        <v>4445</v>
      </c>
      <c r="U68" s="3" t="s">
        <v>3221</v>
      </c>
      <c r="V68" s="3" t="s">
        <v>4007</v>
      </c>
      <c r="W68" s="3" t="s">
        <v>3801</v>
      </c>
      <c r="X68" s="3" t="s">
        <v>3502</v>
      </c>
      <c r="Y68" s="3" t="s">
        <v>4554</v>
      </c>
      <c r="Z68" s="3" t="s">
        <v>4888</v>
      </c>
      <c r="AA68" s="3" t="s">
        <v>4487</v>
      </c>
      <c r="AB68" s="3" t="s">
        <v>1302</v>
      </c>
      <c r="AC68" s="3" t="s">
        <v>2143</v>
      </c>
      <c r="AD68" s="3" t="s">
        <v>4611</v>
      </c>
      <c r="AE68" s="3" t="s">
        <v>4119</v>
      </c>
      <c r="AF68" s="3" t="s">
        <v>2310</v>
      </c>
    </row>
    <row r="69" spans="1:32" x14ac:dyDescent="0.25">
      <c r="A69" s="15" t="s">
        <v>72</v>
      </c>
      <c r="B69" s="15" t="s">
        <v>87</v>
      </c>
      <c r="C69" s="9" t="s">
        <v>87</v>
      </c>
      <c r="D69" s="8" t="s">
        <v>3651</v>
      </c>
      <c r="E69" s="8" t="s">
        <v>231</v>
      </c>
      <c r="F69" s="9" t="s">
        <v>431</v>
      </c>
      <c r="G69" s="8" t="s">
        <v>430</v>
      </c>
      <c r="H69" s="16" t="s">
        <v>2511</v>
      </c>
      <c r="I69" s="8" t="s">
        <v>541</v>
      </c>
      <c r="J69" s="16" t="s">
        <v>614</v>
      </c>
      <c r="K69" s="16" t="s">
        <v>488</v>
      </c>
      <c r="L69" s="8" t="s">
        <v>2659</v>
      </c>
      <c r="M69" s="8" t="s">
        <v>4271</v>
      </c>
      <c r="N69" s="8" t="s">
        <v>256</v>
      </c>
      <c r="O69" s="8" t="s">
        <v>3888</v>
      </c>
      <c r="P69" s="8" t="s">
        <v>579</v>
      </c>
      <c r="Q69" s="8" t="s">
        <v>2801</v>
      </c>
      <c r="R69" s="8" t="s">
        <v>2945</v>
      </c>
      <c r="S69" s="8" t="s">
        <v>3073</v>
      </c>
      <c r="T69" s="3" t="s">
        <v>4388</v>
      </c>
      <c r="U69" s="3" t="s">
        <v>3222</v>
      </c>
      <c r="V69" s="3" t="s">
        <v>747</v>
      </c>
      <c r="W69" s="3" t="s">
        <v>3354</v>
      </c>
      <c r="X69" s="3" t="s">
        <v>3503</v>
      </c>
      <c r="Y69" s="3" t="s">
        <v>134</v>
      </c>
      <c r="Z69" s="3" t="s">
        <v>134</v>
      </c>
      <c r="AA69" s="3" t="s">
        <v>134</v>
      </c>
      <c r="AB69" s="3" t="s">
        <v>134</v>
      </c>
      <c r="AC69" s="3" t="s">
        <v>678</v>
      </c>
      <c r="AD69" s="3" t="s">
        <v>177</v>
      </c>
      <c r="AE69" s="3" t="s">
        <v>4120</v>
      </c>
      <c r="AF69" s="3" t="s">
        <v>202</v>
      </c>
    </row>
    <row r="70" spans="1:32" ht="75" x14ac:dyDescent="0.25">
      <c r="A70" s="15" t="s">
        <v>72</v>
      </c>
      <c r="B70" s="15" t="s">
        <v>90</v>
      </c>
      <c r="C70" s="9" t="s">
        <v>1102</v>
      </c>
      <c r="D70" s="8" t="s">
        <v>3652</v>
      </c>
      <c r="E70" s="8" t="s">
        <v>1346</v>
      </c>
      <c r="F70" s="9" t="s">
        <v>4803</v>
      </c>
      <c r="G70" s="8" t="s">
        <v>4846</v>
      </c>
      <c r="H70" s="16" t="s">
        <v>2512</v>
      </c>
      <c r="I70" s="8" t="s">
        <v>1556</v>
      </c>
      <c r="J70" s="16" t="s">
        <v>1449</v>
      </c>
      <c r="K70" s="16" t="s">
        <v>1658</v>
      </c>
      <c r="L70" s="8" t="s">
        <v>2660</v>
      </c>
      <c r="M70" s="8" t="s">
        <v>4272</v>
      </c>
      <c r="N70" s="8" t="s">
        <v>1756</v>
      </c>
      <c r="O70" s="8" t="s">
        <v>3889</v>
      </c>
      <c r="P70" s="8" t="s">
        <v>1854</v>
      </c>
      <c r="Q70" s="8" t="s">
        <v>2802</v>
      </c>
      <c r="R70" s="8" t="s">
        <v>2946</v>
      </c>
      <c r="S70" s="8" t="s">
        <v>3074</v>
      </c>
      <c r="T70" s="3" t="s">
        <v>4389</v>
      </c>
      <c r="U70" s="3" t="s">
        <v>3223</v>
      </c>
      <c r="V70" s="3" t="s">
        <v>1947</v>
      </c>
      <c r="W70" s="3" t="s">
        <v>3355</v>
      </c>
      <c r="X70" s="3" t="s">
        <v>3504</v>
      </c>
      <c r="Y70" s="3" t="s">
        <v>4555</v>
      </c>
      <c r="Z70" s="3" t="s">
        <v>2042</v>
      </c>
      <c r="AA70" s="3" t="s">
        <v>4488</v>
      </c>
      <c r="AB70" s="3" t="s">
        <v>1258</v>
      </c>
      <c r="AC70" s="3" t="s">
        <v>2144</v>
      </c>
      <c r="AD70" s="3" t="s">
        <v>2233</v>
      </c>
      <c r="AE70" s="3" t="s">
        <v>4121</v>
      </c>
      <c r="AF70" s="3" t="s">
        <v>2311</v>
      </c>
    </row>
    <row r="71" spans="1:32" ht="30" x14ac:dyDescent="0.25">
      <c r="A71" s="15" t="s">
        <v>72</v>
      </c>
      <c r="B71" s="15" t="s">
        <v>88</v>
      </c>
      <c r="C71" s="9" t="s">
        <v>88</v>
      </c>
      <c r="D71" s="8" t="s">
        <v>3653</v>
      </c>
      <c r="E71" s="8" t="s">
        <v>1347</v>
      </c>
      <c r="F71" s="9" t="s">
        <v>4804</v>
      </c>
      <c r="G71" s="8" t="s">
        <v>4847</v>
      </c>
      <c r="H71" s="16" t="s">
        <v>2513</v>
      </c>
      <c r="I71" s="8" t="s">
        <v>1557</v>
      </c>
      <c r="J71" s="16" t="s">
        <v>1450</v>
      </c>
      <c r="K71" s="16" t="s">
        <v>1659</v>
      </c>
      <c r="L71" s="8" t="s">
        <v>2661</v>
      </c>
      <c r="M71" s="8" t="s">
        <v>4273</v>
      </c>
      <c r="N71" s="8" t="s">
        <v>1757</v>
      </c>
      <c r="O71" s="8" t="s">
        <v>3890</v>
      </c>
      <c r="P71" s="8" t="s">
        <v>4786</v>
      </c>
      <c r="Q71" s="8" t="s">
        <v>2803</v>
      </c>
      <c r="R71" s="8" t="s">
        <v>2947</v>
      </c>
      <c r="S71" s="8" t="s">
        <v>3075</v>
      </c>
      <c r="T71" s="3" t="s">
        <v>4390</v>
      </c>
      <c r="U71" s="3" t="s">
        <v>3224</v>
      </c>
      <c r="V71" s="3" t="s">
        <v>1948</v>
      </c>
      <c r="W71" s="3" t="s">
        <v>3356</v>
      </c>
      <c r="X71" s="3" t="s">
        <v>3505</v>
      </c>
      <c r="Y71" s="3" t="s">
        <v>4556</v>
      </c>
      <c r="Z71" s="3" t="s">
        <v>2043</v>
      </c>
      <c r="AA71" s="3" t="s">
        <v>4489</v>
      </c>
      <c r="AB71" s="3" t="s">
        <v>1148</v>
      </c>
      <c r="AC71" s="3" t="s">
        <v>2145</v>
      </c>
      <c r="AD71" s="3" t="s">
        <v>4612</v>
      </c>
      <c r="AE71" s="3" t="s">
        <v>4122</v>
      </c>
      <c r="AF71" s="3" t="s">
        <v>2312</v>
      </c>
    </row>
    <row r="72" spans="1:32" ht="30" x14ac:dyDescent="0.25">
      <c r="A72" s="15" t="s">
        <v>72</v>
      </c>
      <c r="B72" s="15" t="s">
        <v>89</v>
      </c>
      <c r="C72" s="9" t="s">
        <v>89</v>
      </c>
      <c r="D72" s="8" t="s">
        <v>3654</v>
      </c>
      <c r="E72" s="8" t="s">
        <v>1348</v>
      </c>
      <c r="F72" s="9" t="s">
        <v>4805</v>
      </c>
      <c r="G72" s="8" t="s">
        <v>4848</v>
      </c>
      <c r="H72" s="16" t="s">
        <v>2514</v>
      </c>
      <c r="I72" s="8" t="s">
        <v>1558</v>
      </c>
      <c r="J72" s="16" t="s">
        <v>1451</v>
      </c>
      <c r="K72" s="16" t="s">
        <v>1660</v>
      </c>
      <c r="L72" s="8" t="s">
        <v>2662</v>
      </c>
      <c r="M72" s="8" t="s">
        <v>4274</v>
      </c>
      <c r="N72" s="8" t="s">
        <v>1758</v>
      </c>
      <c r="O72" s="8" t="s">
        <v>3891</v>
      </c>
      <c r="P72" s="8" t="s">
        <v>4787</v>
      </c>
      <c r="Q72" s="8" t="s">
        <v>2804</v>
      </c>
      <c r="R72" s="8" t="s">
        <v>2948</v>
      </c>
      <c r="S72" s="8" t="s">
        <v>3076</v>
      </c>
      <c r="T72" s="3" t="s">
        <v>4446</v>
      </c>
      <c r="U72" s="3" t="s">
        <v>3225</v>
      </c>
      <c r="V72" s="3" t="s">
        <v>1949</v>
      </c>
      <c r="W72" s="3" t="s">
        <v>3357</v>
      </c>
      <c r="X72" s="3" t="s">
        <v>3506</v>
      </c>
      <c r="Y72" s="3" t="s">
        <v>4557</v>
      </c>
      <c r="Z72" s="3" t="s">
        <v>2044</v>
      </c>
      <c r="AA72" s="3" t="s">
        <v>4490</v>
      </c>
      <c r="AB72" s="3" t="s">
        <v>1259</v>
      </c>
      <c r="AC72" s="3" t="s">
        <v>2146</v>
      </c>
      <c r="AD72" s="3" t="s">
        <v>4613</v>
      </c>
      <c r="AE72" s="3" t="s">
        <v>4123</v>
      </c>
      <c r="AF72" s="3" t="s">
        <v>2313</v>
      </c>
    </row>
    <row r="73" spans="1:32" ht="45" x14ac:dyDescent="0.25">
      <c r="A73" s="15" t="s">
        <v>72</v>
      </c>
      <c r="B73" s="15" t="s">
        <v>103</v>
      </c>
      <c r="C73" s="9" t="s">
        <v>1103</v>
      </c>
      <c r="D73" s="8" t="s">
        <v>3655</v>
      </c>
      <c r="E73" s="8" t="s">
        <v>1349</v>
      </c>
      <c r="F73" s="9" t="s">
        <v>1206</v>
      </c>
      <c r="G73" s="8" t="s">
        <v>2402</v>
      </c>
      <c r="H73" s="16" t="s">
        <v>2515</v>
      </c>
      <c r="I73" s="8" t="s">
        <v>1559</v>
      </c>
      <c r="J73" s="16" t="s">
        <v>1452</v>
      </c>
      <c r="K73" s="16" t="s">
        <v>1661</v>
      </c>
      <c r="L73" s="8" t="s">
        <v>2663</v>
      </c>
      <c r="M73" s="8" t="s">
        <v>4275</v>
      </c>
      <c r="N73" s="8" t="s">
        <v>1759</v>
      </c>
      <c r="O73" s="8" t="s">
        <v>3892</v>
      </c>
      <c r="P73" s="8" t="s">
        <v>1855</v>
      </c>
      <c r="Q73" s="8" t="s">
        <v>2805</v>
      </c>
      <c r="R73" s="8" t="s">
        <v>2949</v>
      </c>
      <c r="S73" s="8" t="s">
        <v>4681</v>
      </c>
      <c r="T73" s="3" t="s">
        <v>4447</v>
      </c>
      <c r="U73" s="3" t="s">
        <v>3226</v>
      </c>
      <c r="V73" s="3" t="s">
        <v>1950</v>
      </c>
      <c r="W73" s="3" t="s">
        <v>3358</v>
      </c>
      <c r="X73" s="3" t="s">
        <v>3507</v>
      </c>
      <c r="Y73" s="3" t="s">
        <v>2045</v>
      </c>
      <c r="Z73" s="3" t="s">
        <v>2045</v>
      </c>
      <c r="AA73" s="3" t="s">
        <v>1260</v>
      </c>
      <c r="AB73" s="3" t="s">
        <v>1260</v>
      </c>
      <c r="AC73" s="3" t="s">
        <v>2147</v>
      </c>
      <c r="AD73" s="3" t="s">
        <v>2234</v>
      </c>
      <c r="AE73" s="3" t="s">
        <v>4124</v>
      </c>
      <c r="AF73" s="3" t="s">
        <v>2314</v>
      </c>
    </row>
    <row r="74" spans="1:32" ht="90" x14ac:dyDescent="0.25">
      <c r="A74" s="15" t="s">
        <v>71</v>
      </c>
      <c r="B74" s="15" t="s">
        <v>1018</v>
      </c>
      <c r="C74" s="9" t="s">
        <v>1019</v>
      </c>
      <c r="D74" s="8" t="s">
        <v>3656</v>
      </c>
      <c r="E74" s="8" t="s">
        <v>1350</v>
      </c>
      <c r="F74" s="9" t="s">
        <v>1207</v>
      </c>
      <c r="G74" s="8" t="s">
        <v>2403</v>
      </c>
      <c r="H74" s="16" t="s">
        <v>2516</v>
      </c>
      <c r="I74" s="8" t="s">
        <v>1560</v>
      </c>
      <c r="J74" s="16" t="s">
        <v>1453</v>
      </c>
      <c r="K74" s="16" t="s">
        <v>1662</v>
      </c>
      <c r="L74" s="8" t="s">
        <v>2664</v>
      </c>
      <c r="M74" s="8" t="s">
        <v>4276</v>
      </c>
      <c r="N74" s="8" t="s">
        <v>1760</v>
      </c>
      <c r="O74" s="8" t="s">
        <v>3893</v>
      </c>
      <c r="P74" s="8" t="s">
        <v>4024</v>
      </c>
      <c r="Q74" s="8" t="s">
        <v>2806</v>
      </c>
      <c r="R74" s="8" t="s">
        <v>2950</v>
      </c>
      <c r="S74" s="8" t="s">
        <v>4682</v>
      </c>
      <c r="T74" s="3" t="s">
        <v>4448</v>
      </c>
      <c r="U74" s="3" t="s">
        <v>3227</v>
      </c>
      <c r="V74" s="3" t="s">
        <v>4043</v>
      </c>
      <c r="W74" s="3" t="s">
        <v>3359</v>
      </c>
      <c r="X74" s="3" t="s">
        <v>3508</v>
      </c>
      <c r="Y74" s="3" t="s">
        <v>4025</v>
      </c>
      <c r="Z74" s="3" t="s">
        <v>4025</v>
      </c>
      <c r="AA74" s="3" t="s">
        <v>4491</v>
      </c>
      <c r="AB74" s="3" t="s">
        <v>1298</v>
      </c>
      <c r="AC74" s="3" t="s">
        <v>2148</v>
      </c>
      <c r="AD74" s="3" t="s">
        <v>2235</v>
      </c>
      <c r="AE74" s="3" t="s">
        <v>4125</v>
      </c>
      <c r="AF74" s="3" t="s">
        <v>2315</v>
      </c>
    </row>
    <row r="75" spans="1:32" ht="120" x14ac:dyDescent="0.25">
      <c r="A75" s="15" t="s">
        <v>71</v>
      </c>
      <c r="B75" s="15" t="s">
        <v>58</v>
      </c>
      <c r="C75" s="9" t="s">
        <v>466</v>
      </c>
      <c r="D75" s="8" t="s">
        <v>3657</v>
      </c>
      <c r="E75" s="8" t="s">
        <v>367</v>
      </c>
      <c r="F75" s="9" t="s">
        <v>4834</v>
      </c>
      <c r="G75" s="8" t="s">
        <v>4849</v>
      </c>
      <c r="H75" s="16" t="s">
        <v>2517</v>
      </c>
      <c r="I75" s="8" t="s">
        <v>543</v>
      </c>
      <c r="J75" s="16" t="s">
        <v>467</v>
      </c>
      <c r="K75" s="16" t="s">
        <v>733</v>
      </c>
      <c r="L75" s="8" t="s">
        <v>2665</v>
      </c>
      <c r="M75" s="8" t="s">
        <v>4277</v>
      </c>
      <c r="N75" s="8" t="s">
        <v>654</v>
      </c>
      <c r="O75" s="8" t="s">
        <v>3894</v>
      </c>
      <c r="P75" s="8" t="s">
        <v>580</v>
      </c>
      <c r="Q75" s="8" t="s">
        <v>2807</v>
      </c>
      <c r="R75" s="8" t="s">
        <v>2951</v>
      </c>
      <c r="S75" s="8" t="s">
        <v>4683</v>
      </c>
      <c r="T75" s="3" t="s">
        <v>4449</v>
      </c>
      <c r="U75" s="3" t="s">
        <v>3228</v>
      </c>
      <c r="V75" s="3" t="s">
        <v>1951</v>
      </c>
      <c r="W75" s="3" t="s">
        <v>3360</v>
      </c>
      <c r="X75" s="3" t="s">
        <v>3509</v>
      </c>
      <c r="Y75" s="3" t="s">
        <v>4558</v>
      </c>
      <c r="Z75" s="3" t="s">
        <v>4889</v>
      </c>
      <c r="AA75" s="3" t="s">
        <v>4492</v>
      </c>
      <c r="AB75" s="3" t="s">
        <v>379</v>
      </c>
      <c r="AC75" s="3" t="s">
        <v>296</v>
      </c>
      <c r="AD75" s="3" t="s">
        <v>4614</v>
      </c>
      <c r="AE75" s="3" t="s">
        <v>4126</v>
      </c>
      <c r="AF75" s="3" t="s">
        <v>510</v>
      </c>
    </row>
    <row r="76" spans="1:32" ht="120" x14ac:dyDescent="0.25">
      <c r="A76" s="15" t="s">
        <v>71</v>
      </c>
      <c r="B76" s="15" t="s">
        <v>101</v>
      </c>
      <c r="C76" s="9" t="s">
        <v>468</v>
      </c>
      <c r="D76" s="8" t="s">
        <v>3658</v>
      </c>
      <c r="E76" s="8" t="s">
        <v>368</v>
      </c>
      <c r="F76" s="9" t="s">
        <v>4835</v>
      </c>
      <c r="G76" s="8" t="s">
        <v>4875</v>
      </c>
      <c r="H76" s="16" t="s">
        <v>2518</v>
      </c>
      <c r="I76" s="8" t="s">
        <v>544</v>
      </c>
      <c r="J76" s="16" t="s">
        <v>469</v>
      </c>
      <c r="K76" s="16" t="s">
        <v>734</v>
      </c>
      <c r="L76" s="8" t="s">
        <v>2666</v>
      </c>
      <c r="M76" s="8" t="s">
        <v>4278</v>
      </c>
      <c r="N76" s="8" t="s">
        <v>655</v>
      </c>
      <c r="O76" s="8" t="s">
        <v>3895</v>
      </c>
      <c r="P76" s="8" t="s">
        <v>581</v>
      </c>
      <c r="Q76" s="8" t="s">
        <v>2808</v>
      </c>
      <c r="R76" s="8" t="s">
        <v>2952</v>
      </c>
      <c r="S76" s="8" t="s">
        <v>4684</v>
      </c>
      <c r="T76" s="3" t="s">
        <v>4450</v>
      </c>
      <c r="U76" s="3" t="s">
        <v>3229</v>
      </c>
      <c r="V76" s="3" t="s">
        <v>1952</v>
      </c>
      <c r="W76" s="3" t="s">
        <v>3361</v>
      </c>
      <c r="X76" s="3" t="s">
        <v>3510</v>
      </c>
      <c r="Y76" s="3" t="s">
        <v>4559</v>
      </c>
      <c r="Z76" s="3" t="s">
        <v>4890</v>
      </c>
      <c r="AA76" s="3" t="s">
        <v>4493</v>
      </c>
      <c r="AB76" s="3" t="s">
        <v>380</v>
      </c>
      <c r="AC76" s="3" t="s">
        <v>297</v>
      </c>
      <c r="AD76" s="3" t="s">
        <v>4615</v>
      </c>
      <c r="AE76" s="3" t="s">
        <v>4127</v>
      </c>
      <c r="AF76" s="3" t="s">
        <v>511</v>
      </c>
    </row>
    <row r="77" spans="1:32" ht="390" x14ac:dyDescent="0.25">
      <c r="A77" s="15" t="s">
        <v>71</v>
      </c>
      <c r="B77" s="15" t="s">
        <v>1035</v>
      </c>
      <c r="C77" s="9" t="s">
        <v>1030</v>
      </c>
      <c r="D77" s="8" t="s">
        <v>3659</v>
      </c>
      <c r="E77" s="8" t="s">
        <v>1351</v>
      </c>
      <c r="F77" s="9" t="s">
        <v>4806</v>
      </c>
      <c r="G77" s="8" t="s">
        <v>4850</v>
      </c>
      <c r="H77" s="16" t="s">
        <v>2519</v>
      </c>
      <c r="I77" s="8" t="s">
        <v>1561</v>
      </c>
      <c r="J77" s="16" t="s">
        <v>1454</v>
      </c>
      <c r="K77" s="16" t="s">
        <v>1663</v>
      </c>
      <c r="L77" s="8" t="s">
        <v>2667</v>
      </c>
      <c r="M77" s="8" t="s">
        <v>4279</v>
      </c>
      <c r="N77" s="8" t="s">
        <v>1761</v>
      </c>
      <c r="O77" s="8" t="s">
        <v>3896</v>
      </c>
      <c r="P77" s="8" t="s">
        <v>1856</v>
      </c>
      <c r="Q77" s="8" t="s">
        <v>3786</v>
      </c>
      <c r="R77" s="8" t="s">
        <v>2953</v>
      </c>
      <c r="S77" s="8" t="s">
        <v>4685</v>
      </c>
      <c r="T77" s="3" t="s">
        <v>4451</v>
      </c>
      <c r="U77" s="3" t="s">
        <v>3230</v>
      </c>
      <c r="V77" s="3" t="s">
        <v>1953</v>
      </c>
      <c r="W77" s="3" t="s">
        <v>3362</v>
      </c>
      <c r="X77" s="3" t="s">
        <v>3511</v>
      </c>
      <c r="Y77" s="3" t="s">
        <v>4560</v>
      </c>
      <c r="Z77" s="3" t="s">
        <v>2046</v>
      </c>
      <c r="AA77" s="3" t="s">
        <v>4534</v>
      </c>
      <c r="AB77" s="3" t="s">
        <v>1261</v>
      </c>
      <c r="AC77" s="3" t="s">
        <v>4058</v>
      </c>
      <c r="AD77" s="3" t="s">
        <v>4616</v>
      </c>
      <c r="AE77" s="3" t="s">
        <v>4128</v>
      </c>
      <c r="AF77" s="3" t="s">
        <v>2316</v>
      </c>
    </row>
    <row r="78" spans="1:32" ht="195" x14ac:dyDescent="0.25">
      <c r="A78" s="15" t="s">
        <v>71</v>
      </c>
      <c r="B78" s="15" t="s">
        <v>1032</v>
      </c>
      <c r="C78" s="9" t="s">
        <v>1033</v>
      </c>
      <c r="D78" s="8" t="s">
        <v>3660</v>
      </c>
      <c r="E78" s="8" t="s">
        <v>1352</v>
      </c>
      <c r="F78" s="9" t="s">
        <v>4807</v>
      </c>
      <c r="G78" s="8" t="s">
        <v>4851</v>
      </c>
      <c r="H78" s="16" t="s">
        <v>2520</v>
      </c>
      <c r="I78" s="8" t="s">
        <v>1562</v>
      </c>
      <c r="J78" s="16" t="s">
        <v>1455</v>
      </c>
      <c r="K78" s="24" t="s">
        <v>1664</v>
      </c>
      <c r="L78" s="8" t="s">
        <v>2668</v>
      </c>
      <c r="M78" s="8" t="s">
        <v>4280</v>
      </c>
      <c r="N78" s="8" t="s">
        <v>1762</v>
      </c>
      <c r="O78" s="8" t="s">
        <v>3897</v>
      </c>
      <c r="P78" s="8" t="s">
        <v>1857</v>
      </c>
      <c r="Q78" s="8" t="s">
        <v>2809</v>
      </c>
      <c r="R78" s="8" t="s">
        <v>2954</v>
      </c>
      <c r="S78" s="8" t="s">
        <v>4686</v>
      </c>
      <c r="T78" s="3" t="s">
        <v>4452</v>
      </c>
      <c r="U78" s="3" t="s">
        <v>3231</v>
      </c>
      <c r="V78" s="3" t="s">
        <v>1954</v>
      </c>
      <c r="W78" s="3" t="s">
        <v>3363</v>
      </c>
      <c r="X78" s="3" t="s">
        <v>3512</v>
      </c>
      <c r="Y78" s="3" t="s">
        <v>4561</v>
      </c>
      <c r="Z78" s="3" t="s">
        <v>4891</v>
      </c>
      <c r="AA78" s="3" t="s">
        <v>4494</v>
      </c>
      <c r="AB78" s="3" t="s">
        <v>1262</v>
      </c>
      <c r="AC78" s="3" t="s">
        <v>2149</v>
      </c>
      <c r="AD78" s="3" t="s">
        <v>4617</v>
      </c>
      <c r="AE78" s="3" t="s">
        <v>4129</v>
      </c>
      <c r="AF78" s="3" t="s">
        <v>2317</v>
      </c>
    </row>
    <row r="79" spans="1:32" ht="300" x14ac:dyDescent="0.25">
      <c r="A79" s="15" t="s">
        <v>71</v>
      </c>
      <c r="B79" s="15" t="s">
        <v>1031</v>
      </c>
      <c r="C79" s="9" t="s">
        <v>1034</v>
      </c>
      <c r="D79" s="8" t="s">
        <v>3661</v>
      </c>
      <c r="E79" s="8" t="s">
        <v>1353</v>
      </c>
      <c r="F79" s="9" t="s">
        <v>4808</v>
      </c>
      <c r="G79" s="8" t="s">
        <v>4852</v>
      </c>
      <c r="H79" s="16" t="s">
        <v>2521</v>
      </c>
      <c r="I79" s="8" t="s">
        <v>1563</v>
      </c>
      <c r="J79" s="16" t="s">
        <v>1456</v>
      </c>
      <c r="K79" s="20" t="s">
        <v>1665</v>
      </c>
      <c r="L79" s="8" t="s">
        <v>2669</v>
      </c>
      <c r="M79" s="8" t="s">
        <v>4281</v>
      </c>
      <c r="N79" s="8" t="s">
        <v>1763</v>
      </c>
      <c r="O79" s="8" t="s">
        <v>3898</v>
      </c>
      <c r="P79" s="8" t="s">
        <v>1858</v>
      </c>
      <c r="Q79" s="8" t="s">
        <v>3787</v>
      </c>
      <c r="R79" s="8" t="s">
        <v>2955</v>
      </c>
      <c r="S79" s="8" t="s">
        <v>4687</v>
      </c>
      <c r="T79" s="3" t="s">
        <v>4453</v>
      </c>
      <c r="U79" s="3" t="s">
        <v>3232</v>
      </c>
      <c r="V79" s="3" t="s">
        <v>1955</v>
      </c>
      <c r="W79" s="3" t="s">
        <v>3364</v>
      </c>
      <c r="X79" s="3" t="s">
        <v>3513</v>
      </c>
      <c r="Y79" s="3" t="s">
        <v>4562</v>
      </c>
      <c r="Z79" s="3" t="s">
        <v>2047</v>
      </c>
      <c r="AA79" s="3" t="s">
        <v>4495</v>
      </c>
      <c r="AB79" s="3" t="s">
        <v>1263</v>
      </c>
      <c r="AC79" s="3" t="s">
        <v>2150</v>
      </c>
      <c r="AD79" s="3" t="s">
        <v>4618</v>
      </c>
      <c r="AE79" s="3" t="s">
        <v>4130</v>
      </c>
      <c r="AF79" s="3" t="s">
        <v>2318</v>
      </c>
    </row>
    <row r="80" spans="1:32" ht="45" x14ac:dyDescent="0.25">
      <c r="A80" s="15" t="s">
        <v>71</v>
      </c>
      <c r="B80" s="15" t="s">
        <v>31</v>
      </c>
      <c r="C80" s="9" t="s">
        <v>899</v>
      </c>
      <c r="D80" s="8" t="s">
        <v>3662</v>
      </c>
      <c r="E80" s="8" t="s">
        <v>1354</v>
      </c>
      <c r="F80" s="9" t="s">
        <v>4809</v>
      </c>
      <c r="G80" s="8" t="s">
        <v>4853</v>
      </c>
      <c r="H80" s="16" t="s">
        <v>2522</v>
      </c>
      <c r="I80" s="8" t="s">
        <v>1564</v>
      </c>
      <c r="J80" s="16" t="s">
        <v>1457</v>
      </c>
      <c r="K80" s="16" t="s">
        <v>1666</v>
      </c>
      <c r="L80" s="8" t="s">
        <v>2670</v>
      </c>
      <c r="M80" s="8" t="s">
        <v>4282</v>
      </c>
      <c r="N80" s="8" t="s">
        <v>1764</v>
      </c>
      <c r="O80" s="8" t="s">
        <v>3899</v>
      </c>
      <c r="P80" s="8" t="s">
        <v>900</v>
      </c>
      <c r="Q80" s="8" t="s">
        <v>2810</v>
      </c>
      <c r="R80" s="8" t="s">
        <v>2956</v>
      </c>
      <c r="S80" s="8" t="s">
        <v>3077</v>
      </c>
      <c r="T80" s="3" t="s">
        <v>4454</v>
      </c>
      <c r="U80" s="3" t="s">
        <v>3233</v>
      </c>
      <c r="V80" s="3" t="s">
        <v>1956</v>
      </c>
      <c r="W80" s="3" t="s">
        <v>3365</v>
      </c>
      <c r="X80" s="3" t="s">
        <v>3514</v>
      </c>
      <c r="Y80" s="3" t="s">
        <v>4563</v>
      </c>
      <c r="Z80" s="3" t="s">
        <v>2048</v>
      </c>
      <c r="AA80" s="3" t="s">
        <v>4496</v>
      </c>
      <c r="AB80" s="3" t="s">
        <v>1264</v>
      </c>
      <c r="AC80" s="3" t="s">
        <v>2151</v>
      </c>
      <c r="AD80" s="3" t="s">
        <v>2236</v>
      </c>
      <c r="AE80" s="3" t="s">
        <v>4131</v>
      </c>
      <c r="AF80" s="3" t="s">
        <v>2319</v>
      </c>
    </row>
    <row r="81" spans="1:32" ht="30" x14ac:dyDescent="0.25">
      <c r="A81" s="15" t="s">
        <v>71</v>
      </c>
      <c r="B81" s="15" t="s">
        <v>32</v>
      </c>
      <c r="C81" s="9" t="s">
        <v>878</v>
      </c>
      <c r="D81" s="8" t="s">
        <v>3663</v>
      </c>
      <c r="E81" s="8" t="s">
        <v>1355</v>
      </c>
      <c r="F81" s="9" t="s">
        <v>1208</v>
      </c>
      <c r="G81" s="8" t="s">
        <v>2404</v>
      </c>
      <c r="H81" s="16" t="s">
        <v>2523</v>
      </c>
      <c r="I81" s="8" t="s">
        <v>1565</v>
      </c>
      <c r="J81" s="16" t="s">
        <v>1458</v>
      </c>
      <c r="K81" s="16" t="s">
        <v>1667</v>
      </c>
      <c r="L81" s="8" t="s">
        <v>2671</v>
      </c>
      <c r="M81" s="8" t="s">
        <v>4283</v>
      </c>
      <c r="N81" s="8" t="s">
        <v>1765</v>
      </c>
      <c r="O81" s="8" t="s">
        <v>3900</v>
      </c>
      <c r="P81" s="8" t="s">
        <v>1859</v>
      </c>
      <c r="Q81" s="8" t="s">
        <v>2811</v>
      </c>
      <c r="R81" s="8" t="s">
        <v>2957</v>
      </c>
      <c r="S81" s="8" t="s">
        <v>4688</v>
      </c>
      <c r="T81" s="3" t="s">
        <v>4391</v>
      </c>
      <c r="U81" s="3" t="s">
        <v>3234</v>
      </c>
      <c r="V81" s="3" t="s">
        <v>1957</v>
      </c>
      <c r="W81" s="3" t="s">
        <v>3366</v>
      </c>
      <c r="X81" s="3" t="s">
        <v>3515</v>
      </c>
      <c r="Y81" s="3" t="s">
        <v>4564</v>
      </c>
      <c r="Z81" s="3" t="s">
        <v>2049</v>
      </c>
      <c r="AA81" s="3" t="s">
        <v>4497</v>
      </c>
      <c r="AB81" s="3" t="s">
        <v>1265</v>
      </c>
      <c r="AC81" s="3" t="s">
        <v>2152</v>
      </c>
      <c r="AD81" s="3" t="s">
        <v>2237</v>
      </c>
      <c r="AE81" s="3" t="s">
        <v>4132</v>
      </c>
      <c r="AF81" s="3" t="s">
        <v>2320</v>
      </c>
    </row>
    <row r="82" spans="1:32" ht="180" x14ac:dyDescent="0.25">
      <c r="A82" s="15" t="s">
        <v>71</v>
      </c>
      <c r="B82" s="15" t="s">
        <v>877</v>
      </c>
      <c r="C82" s="9" t="s">
        <v>1060</v>
      </c>
      <c r="D82" s="8" t="s">
        <v>3664</v>
      </c>
      <c r="E82" s="8" t="s">
        <v>1356</v>
      </c>
      <c r="F82" s="9" t="s">
        <v>4810</v>
      </c>
      <c r="G82" s="8" t="s">
        <v>4854</v>
      </c>
      <c r="H82" s="16" t="s">
        <v>2524</v>
      </c>
      <c r="I82" s="8" t="s">
        <v>1566</v>
      </c>
      <c r="J82" s="16" t="s">
        <v>1459</v>
      </c>
      <c r="K82" s="16" t="s">
        <v>1668</v>
      </c>
      <c r="L82" s="8" t="s">
        <v>2672</v>
      </c>
      <c r="M82" s="8" t="s">
        <v>4284</v>
      </c>
      <c r="N82" s="8" t="s">
        <v>1766</v>
      </c>
      <c r="O82" s="8" t="s">
        <v>3901</v>
      </c>
      <c r="P82" s="8" t="s">
        <v>1860</v>
      </c>
      <c r="Q82" s="8" t="s">
        <v>2812</v>
      </c>
      <c r="R82" s="8" t="s">
        <v>2958</v>
      </c>
      <c r="S82" s="8" t="s">
        <v>4689</v>
      </c>
      <c r="T82" s="3" t="s">
        <v>4455</v>
      </c>
      <c r="U82" s="3" t="s">
        <v>3235</v>
      </c>
      <c r="V82" s="3" t="s">
        <v>1958</v>
      </c>
      <c r="W82" s="3" t="s">
        <v>3367</v>
      </c>
      <c r="X82" s="3" t="s">
        <v>3516</v>
      </c>
      <c r="Y82" s="3" t="s">
        <v>4565</v>
      </c>
      <c r="Z82" s="3" t="s">
        <v>2050</v>
      </c>
      <c r="AA82" s="3" t="s">
        <v>4498</v>
      </c>
      <c r="AB82" s="3" t="s">
        <v>1266</v>
      </c>
      <c r="AC82" s="3" t="s">
        <v>2153</v>
      </c>
      <c r="AD82" s="3" t="s">
        <v>4619</v>
      </c>
      <c r="AE82" s="3" t="s">
        <v>4133</v>
      </c>
      <c r="AF82" s="3" t="s">
        <v>2321</v>
      </c>
    </row>
    <row r="83" spans="1:32" ht="30" x14ac:dyDescent="0.25">
      <c r="A83" s="15" t="s">
        <v>71</v>
      </c>
      <c r="B83" s="15" t="s">
        <v>35</v>
      </c>
      <c r="C83" s="9" t="s">
        <v>1050</v>
      </c>
      <c r="D83" s="8" t="s">
        <v>3665</v>
      </c>
      <c r="E83" s="8" t="s">
        <v>1357</v>
      </c>
      <c r="F83" s="9" t="s">
        <v>4811</v>
      </c>
      <c r="G83" s="8" t="s">
        <v>4811</v>
      </c>
      <c r="H83" s="16" t="s">
        <v>2525</v>
      </c>
      <c r="I83" s="8" t="s">
        <v>1567</v>
      </c>
      <c r="J83" s="16" t="s">
        <v>1460</v>
      </c>
      <c r="K83" s="16" t="s">
        <v>1669</v>
      </c>
      <c r="L83" s="8" t="s">
        <v>2673</v>
      </c>
      <c r="M83" s="8" t="s">
        <v>4285</v>
      </c>
      <c r="N83" s="8" t="s">
        <v>1767</v>
      </c>
      <c r="O83" s="8" t="s">
        <v>3902</v>
      </c>
      <c r="P83" s="8" t="s">
        <v>1861</v>
      </c>
      <c r="Q83" s="8" t="s">
        <v>2813</v>
      </c>
      <c r="R83" s="8" t="s">
        <v>2959</v>
      </c>
      <c r="S83" s="8" t="s">
        <v>4690</v>
      </c>
      <c r="T83" s="3" t="s">
        <v>4392</v>
      </c>
      <c r="U83" s="3" t="s">
        <v>3236</v>
      </c>
      <c r="V83" s="3" t="s">
        <v>1959</v>
      </c>
      <c r="W83" s="3" t="s">
        <v>2813</v>
      </c>
      <c r="X83" s="3" t="s">
        <v>3517</v>
      </c>
      <c r="Y83" s="3" t="s">
        <v>2051</v>
      </c>
      <c r="Z83" s="3" t="s">
        <v>2051</v>
      </c>
      <c r="AA83" s="3" t="s">
        <v>1149</v>
      </c>
      <c r="AB83" s="3" t="s">
        <v>1149</v>
      </c>
      <c r="AC83" s="3" t="s">
        <v>2154</v>
      </c>
      <c r="AD83" s="3" t="s">
        <v>4620</v>
      </c>
      <c r="AE83" s="3" t="s">
        <v>4134</v>
      </c>
      <c r="AF83" s="3" t="s">
        <v>2322</v>
      </c>
    </row>
    <row r="84" spans="1:32" ht="60" x14ac:dyDescent="0.25">
      <c r="A84" s="15" t="s">
        <v>71</v>
      </c>
      <c r="B84" s="15" t="s">
        <v>104</v>
      </c>
      <c r="C84" s="9" t="s">
        <v>1057</v>
      </c>
      <c r="D84" s="8" t="s">
        <v>3666</v>
      </c>
      <c r="E84" s="8" t="s">
        <v>1358</v>
      </c>
      <c r="F84" s="9" t="s">
        <v>4812</v>
      </c>
      <c r="G84" s="8" t="s">
        <v>4855</v>
      </c>
      <c r="H84" s="16" t="s">
        <v>2526</v>
      </c>
      <c r="I84" s="8" t="s">
        <v>1568</v>
      </c>
      <c r="J84" s="16" t="s">
        <v>1461</v>
      </c>
      <c r="K84" s="16" t="s">
        <v>1670</v>
      </c>
      <c r="L84" s="8" t="s">
        <v>2674</v>
      </c>
      <c r="M84" s="8" t="s">
        <v>4286</v>
      </c>
      <c r="N84" s="8" t="s">
        <v>1768</v>
      </c>
      <c r="O84" s="8" t="s">
        <v>3903</v>
      </c>
      <c r="P84" s="8" t="s">
        <v>1862</v>
      </c>
      <c r="Q84" s="8" t="s">
        <v>2814</v>
      </c>
      <c r="R84" s="8" t="s">
        <v>2960</v>
      </c>
      <c r="S84" s="8" t="s">
        <v>4691</v>
      </c>
      <c r="T84" s="3" t="s">
        <v>4393</v>
      </c>
      <c r="U84" s="3" t="s">
        <v>3237</v>
      </c>
      <c r="V84" s="3" t="s">
        <v>1960</v>
      </c>
      <c r="W84" s="3" t="s">
        <v>3368</v>
      </c>
      <c r="X84" s="3" t="s">
        <v>3518</v>
      </c>
      <c r="Y84" s="3" t="s">
        <v>2052</v>
      </c>
      <c r="Z84" s="3" t="s">
        <v>2052</v>
      </c>
      <c r="AA84" s="3" t="s">
        <v>1150</v>
      </c>
      <c r="AB84" s="3" t="s">
        <v>1150</v>
      </c>
      <c r="AC84" s="3" t="s">
        <v>2155</v>
      </c>
      <c r="AD84" s="3" t="s">
        <v>4621</v>
      </c>
      <c r="AE84" s="3" t="s">
        <v>4135</v>
      </c>
      <c r="AF84" s="3" t="s">
        <v>2323</v>
      </c>
    </row>
    <row r="85" spans="1:32" x14ac:dyDescent="0.25">
      <c r="A85" s="15" t="s">
        <v>71</v>
      </c>
      <c r="B85" s="15" t="s">
        <v>36</v>
      </c>
      <c r="C85" s="9" t="s">
        <v>1051</v>
      </c>
      <c r="D85" s="8" t="s">
        <v>3667</v>
      </c>
      <c r="E85" s="8" t="s">
        <v>1359</v>
      </c>
      <c r="F85" s="9" t="s">
        <v>1209</v>
      </c>
      <c r="G85" s="8" t="s">
        <v>2405</v>
      </c>
      <c r="H85" s="16" t="s">
        <v>2527</v>
      </c>
      <c r="I85" s="8" t="s">
        <v>1569</v>
      </c>
      <c r="J85" s="16" t="s">
        <v>1462</v>
      </c>
      <c r="K85" s="16" t="s">
        <v>1671</v>
      </c>
      <c r="L85" s="8" t="s">
        <v>2675</v>
      </c>
      <c r="M85" s="8" t="s">
        <v>4287</v>
      </c>
      <c r="N85" s="8" t="s">
        <v>1769</v>
      </c>
      <c r="O85" s="8" t="s">
        <v>3904</v>
      </c>
      <c r="P85" s="8" t="s">
        <v>1863</v>
      </c>
      <c r="Q85" s="8" t="s">
        <v>2815</v>
      </c>
      <c r="R85" s="8" t="s">
        <v>2961</v>
      </c>
      <c r="S85" s="8" t="s">
        <v>4692</v>
      </c>
      <c r="T85" s="3" t="s">
        <v>4394</v>
      </c>
      <c r="U85" s="3" t="s">
        <v>3238</v>
      </c>
      <c r="V85" s="3" t="s">
        <v>1961</v>
      </c>
      <c r="W85" s="3" t="s">
        <v>3369</v>
      </c>
      <c r="X85" s="3" t="s">
        <v>3519</v>
      </c>
      <c r="Y85" s="3" t="s">
        <v>2053</v>
      </c>
      <c r="Z85" s="3" t="s">
        <v>2053</v>
      </c>
      <c r="AA85" s="3" t="s">
        <v>1267</v>
      </c>
      <c r="AB85" s="3" t="s">
        <v>1267</v>
      </c>
      <c r="AC85" s="3" t="s">
        <v>2156</v>
      </c>
      <c r="AD85" s="3" t="s">
        <v>4622</v>
      </c>
      <c r="AE85" s="3" t="s">
        <v>4136</v>
      </c>
      <c r="AF85" s="3" t="s">
        <v>2324</v>
      </c>
    </row>
    <row r="86" spans="1:32" ht="60" x14ac:dyDescent="0.25">
      <c r="A86" s="15" t="s">
        <v>71</v>
      </c>
      <c r="B86" s="15" t="s">
        <v>105</v>
      </c>
      <c r="C86" s="9" t="s">
        <v>4468</v>
      </c>
      <c r="D86" s="8" t="s">
        <v>3668</v>
      </c>
      <c r="E86" s="8" t="s">
        <v>1360</v>
      </c>
      <c r="F86" s="9" t="s">
        <v>1210</v>
      </c>
      <c r="G86" s="8" t="s">
        <v>2406</v>
      </c>
      <c r="H86" s="16" t="s">
        <v>2528</v>
      </c>
      <c r="I86" s="8" t="s">
        <v>1570</v>
      </c>
      <c r="J86" s="16" t="s">
        <v>1463</v>
      </c>
      <c r="K86" s="16" t="s">
        <v>1672</v>
      </c>
      <c r="L86" s="8" t="s">
        <v>2676</v>
      </c>
      <c r="M86" s="8" t="s">
        <v>4288</v>
      </c>
      <c r="N86" s="8" t="s">
        <v>1770</v>
      </c>
      <c r="O86" s="8" t="s">
        <v>3905</v>
      </c>
      <c r="P86" s="8" t="s">
        <v>1864</v>
      </c>
      <c r="Q86" s="8" t="s">
        <v>2816</v>
      </c>
      <c r="R86" s="8" t="s">
        <v>2962</v>
      </c>
      <c r="S86" s="8" t="s">
        <v>4693</v>
      </c>
      <c r="T86" s="3" t="s">
        <v>4395</v>
      </c>
      <c r="U86" s="3" t="s">
        <v>3239</v>
      </c>
      <c r="V86" s="3" t="s">
        <v>1962</v>
      </c>
      <c r="W86" s="3" t="s">
        <v>3370</v>
      </c>
      <c r="X86" s="3" t="s">
        <v>3520</v>
      </c>
      <c r="Y86" s="3" t="s">
        <v>4566</v>
      </c>
      <c r="Z86" s="3" t="s">
        <v>2054</v>
      </c>
      <c r="AA86" s="3" t="s">
        <v>4499</v>
      </c>
      <c r="AB86" s="3" t="s">
        <v>1268</v>
      </c>
      <c r="AC86" s="3" t="s">
        <v>2157</v>
      </c>
      <c r="AD86" s="3" t="s">
        <v>4623</v>
      </c>
      <c r="AE86" s="3" t="s">
        <v>4137</v>
      </c>
      <c r="AF86" s="3" t="s">
        <v>2325</v>
      </c>
    </row>
    <row r="87" spans="1:32" x14ac:dyDescent="0.25">
      <c r="A87" s="15" t="s">
        <v>71</v>
      </c>
      <c r="B87" s="15" t="s">
        <v>419</v>
      </c>
      <c r="C87" s="9" t="s">
        <v>97</v>
      </c>
      <c r="D87" s="8" t="s">
        <v>3669</v>
      </c>
      <c r="E87" s="8" t="s">
        <v>399</v>
      </c>
      <c r="F87" s="9" t="s">
        <v>433</v>
      </c>
      <c r="G87" s="8" t="s">
        <v>432</v>
      </c>
      <c r="H87" s="16" t="s">
        <v>2529</v>
      </c>
      <c r="I87" s="8" t="s">
        <v>545</v>
      </c>
      <c r="J87" s="16" t="s">
        <v>615</v>
      </c>
      <c r="K87" s="16" t="s">
        <v>278</v>
      </c>
      <c r="L87" s="8" t="s">
        <v>2677</v>
      </c>
      <c r="M87" s="8" t="s">
        <v>4289</v>
      </c>
      <c r="N87" s="8" t="s">
        <v>656</v>
      </c>
      <c r="O87" s="8" t="s">
        <v>3906</v>
      </c>
      <c r="P87" s="8" t="s">
        <v>582</v>
      </c>
      <c r="Q87" s="8" t="s">
        <v>2817</v>
      </c>
      <c r="R87" s="8" t="s">
        <v>2963</v>
      </c>
      <c r="S87" s="8" t="s">
        <v>4694</v>
      </c>
      <c r="T87" s="3" t="s">
        <v>4367</v>
      </c>
      <c r="U87" s="3" t="s">
        <v>3240</v>
      </c>
      <c r="V87" s="3" t="s">
        <v>748</v>
      </c>
      <c r="W87" s="3" t="s">
        <v>3371</v>
      </c>
      <c r="X87" s="3" t="s">
        <v>3521</v>
      </c>
      <c r="Y87" s="3" t="s">
        <v>152</v>
      </c>
      <c r="Z87" s="3" t="s">
        <v>166</v>
      </c>
      <c r="AA87" s="3" t="s">
        <v>243</v>
      </c>
      <c r="AB87" s="3" t="s">
        <v>406</v>
      </c>
      <c r="AC87" s="3" t="s">
        <v>213</v>
      </c>
      <c r="AD87" s="3" t="s">
        <v>390</v>
      </c>
      <c r="AE87" s="3" t="s">
        <v>4138</v>
      </c>
      <c r="AF87" s="3" t="s">
        <v>512</v>
      </c>
    </row>
    <row r="88" spans="1:32" ht="315" x14ac:dyDescent="0.25">
      <c r="A88" s="15" t="s">
        <v>71</v>
      </c>
      <c r="B88" s="15" t="s">
        <v>42</v>
      </c>
      <c r="C88" s="10" t="s">
        <v>693</v>
      </c>
      <c r="D88" s="8" t="s">
        <v>3670</v>
      </c>
      <c r="E88" s="8" t="s">
        <v>400</v>
      </c>
      <c r="F88" s="10" t="s">
        <v>4813</v>
      </c>
      <c r="G88" s="11" t="s">
        <v>4856</v>
      </c>
      <c r="H88" s="16" t="s">
        <v>2530</v>
      </c>
      <c r="I88" s="11" t="s">
        <v>546</v>
      </c>
      <c r="J88" s="16" t="s">
        <v>616</v>
      </c>
      <c r="K88" s="16" t="s">
        <v>489</v>
      </c>
      <c r="L88" s="8" t="s">
        <v>2678</v>
      </c>
      <c r="M88" s="8" t="s">
        <v>4290</v>
      </c>
      <c r="N88" s="11" t="s">
        <v>712</v>
      </c>
      <c r="O88" s="8" t="s">
        <v>3907</v>
      </c>
      <c r="P88" s="8" t="s">
        <v>583</v>
      </c>
      <c r="Q88" s="8" t="s">
        <v>2818</v>
      </c>
      <c r="R88" s="8" t="s">
        <v>2964</v>
      </c>
      <c r="S88" s="8" t="s">
        <v>4695</v>
      </c>
      <c r="T88" s="3" t="s">
        <v>4396</v>
      </c>
      <c r="U88" s="3" t="s">
        <v>3241</v>
      </c>
      <c r="V88" s="3" t="s">
        <v>749</v>
      </c>
      <c r="W88" s="3" t="s">
        <v>3372</v>
      </c>
      <c r="X88" s="3" t="s">
        <v>3522</v>
      </c>
      <c r="Y88" s="3" t="s">
        <v>4567</v>
      </c>
      <c r="Z88" s="3" t="s">
        <v>636</v>
      </c>
      <c r="AA88" s="3" t="s">
        <v>4500</v>
      </c>
      <c r="AB88" s="3" t="s">
        <v>407</v>
      </c>
      <c r="AC88" s="3" t="s">
        <v>716</v>
      </c>
      <c r="AD88" s="3" t="s">
        <v>4624</v>
      </c>
      <c r="AE88" s="3" t="s">
        <v>4139</v>
      </c>
      <c r="AF88" s="3" t="s">
        <v>513</v>
      </c>
    </row>
    <row r="89" spans="1:32" x14ac:dyDescent="0.25">
      <c r="A89" s="15" t="s">
        <v>71</v>
      </c>
      <c r="B89" s="15" t="s">
        <v>905</v>
      </c>
      <c r="C89" s="10" t="s">
        <v>906</v>
      </c>
      <c r="D89" s="8" t="s">
        <v>3671</v>
      </c>
      <c r="E89" s="8" t="s">
        <v>1361</v>
      </c>
      <c r="F89" s="10" t="s">
        <v>1211</v>
      </c>
      <c r="G89" s="11" t="s">
        <v>2407</v>
      </c>
      <c r="H89" s="16" t="s">
        <v>2531</v>
      </c>
      <c r="I89" s="11" t="s">
        <v>1571</v>
      </c>
      <c r="J89" s="16" t="s">
        <v>1464</v>
      </c>
      <c r="K89" s="16" t="s">
        <v>1673</v>
      </c>
      <c r="L89" s="8" t="s">
        <v>2679</v>
      </c>
      <c r="M89" s="8" t="s">
        <v>4291</v>
      </c>
      <c r="N89" s="11" t="s">
        <v>1771</v>
      </c>
      <c r="O89" s="8" t="s">
        <v>3908</v>
      </c>
      <c r="P89" s="8" t="s">
        <v>1865</v>
      </c>
      <c r="Q89" s="8" t="s">
        <v>2819</v>
      </c>
      <c r="R89" s="8" t="s">
        <v>2965</v>
      </c>
      <c r="S89" s="8" t="s">
        <v>4696</v>
      </c>
      <c r="T89" s="3" t="s">
        <v>4397</v>
      </c>
      <c r="U89" s="3" t="s">
        <v>3242</v>
      </c>
      <c r="V89" s="3" t="s">
        <v>1963</v>
      </c>
      <c r="W89" s="3" t="s">
        <v>3373</v>
      </c>
      <c r="X89" s="3" t="s">
        <v>3523</v>
      </c>
      <c r="Y89" s="3" t="s">
        <v>2055</v>
      </c>
      <c r="Z89" s="3" t="s">
        <v>2055</v>
      </c>
      <c r="AA89" s="3" t="s">
        <v>4501</v>
      </c>
      <c r="AB89" s="3" t="s">
        <v>1269</v>
      </c>
      <c r="AC89" s="3" t="s">
        <v>2158</v>
      </c>
      <c r="AD89" s="3" t="s">
        <v>2238</v>
      </c>
      <c r="AE89" s="3" t="s">
        <v>4140</v>
      </c>
      <c r="AF89" s="3" t="s">
        <v>2326</v>
      </c>
    </row>
    <row r="90" spans="1:32" ht="45" x14ac:dyDescent="0.25">
      <c r="A90" s="15" t="s">
        <v>71</v>
      </c>
      <c r="B90" s="15" t="s">
        <v>881</v>
      </c>
      <c r="C90" s="10" t="s">
        <v>1064</v>
      </c>
      <c r="D90" s="8" t="s">
        <v>3672</v>
      </c>
      <c r="E90" s="8" t="s">
        <v>1362</v>
      </c>
      <c r="F90" s="10" t="s">
        <v>1212</v>
      </c>
      <c r="G90" s="11" t="s">
        <v>2408</v>
      </c>
      <c r="H90" s="16" t="s">
        <v>2532</v>
      </c>
      <c r="I90" s="11" t="s">
        <v>1572</v>
      </c>
      <c r="J90" s="16" t="s">
        <v>1465</v>
      </c>
      <c r="K90" s="16" t="s">
        <v>1674</v>
      </c>
      <c r="L90" s="8" t="s">
        <v>2680</v>
      </c>
      <c r="M90" s="8" t="s">
        <v>4292</v>
      </c>
      <c r="N90" s="11" t="s">
        <v>1772</v>
      </c>
      <c r="O90" s="8" t="s">
        <v>3909</v>
      </c>
      <c r="P90" s="8" t="s">
        <v>1866</v>
      </c>
      <c r="Q90" s="8" t="s">
        <v>2820</v>
      </c>
      <c r="R90" s="8" t="s">
        <v>2966</v>
      </c>
      <c r="S90" s="8" t="s">
        <v>4697</v>
      </c>
      <c r="T90" s="3" t="s">
        <v>4456</v>
      </c>
      <c r="U90" s="3" t="s">
        <v>3243</v>
      </c>
      <c r="V90" s="3" t="s">
        <v>1964</v>
      </c>
      <c r="W90" s="3" t="s">
        <v>3374</v>
      </c>
      <c r="X90" s="3" t="s">
        <v>3524</v>
      </c>
      <c r="Y90" s="3" t="s">
        <v>4568</v>
      </c>
      <c r="Z90" s="3" t="s">
        <v>2056</v>
      </c>
      <c r="AA90" s="3" t="s">
        <v>4502</v>
      </c>
      <c r="AB90" s="3" t="s">
        <v>1270</v>
      </c>
      <c r="AC90" s="3" t="s">
        <v>2159</v>
      </c>
      <c r="AD90" s="3" t="s">
        <v>4625</v>
      </c>
      <c r="AE90" s="3" t="s">
        <v>4141</v>
      </c>
      <c r="AF90" s="3" t="s">
        <v>2327</v>
      </c>
    </row>
    <row r="91" spans="1:32" ht="390" x14ac:dyDescent="0.25">
      <c r="A91" s="15" t="s">
        <v>71</v>
      </c>
      <c r="B91" s="15" t="s">
        <v>880</v>
      </c>
      <c r="C91" s="10" t="s">
        <v>1011</v>
      </c>
      <c r="D91" s="8" t="s">
        <v>3673</v>
      </c>
      <c r="E91" s="8" t="s">
        <v>1363</v>
      </c>
      <c r="F91" s="10" t="s">
        <v>4814</v>
      </c>
      <c r="G91" s="11" t="s">
        <v>4857</v>
      </c>
      <c r="H91" s="16" t="s">
        <v>2533</v>
      </c>
      <c r="I91" s="11" t="s">
        <v>1573</v>
      </c>
      <c r="J91" s="16" t="s">
        <v>1466</v>
      </c>
      <c r="K91" s="16" t="s">
        <v>1675</v>
      </c>
      <c r="L91" s="8" t="s">
        <v>2681</v>
      </c>
      <c r="M91" s="8" t="s">
        <v>4293</v>
      </c>
      <c r="N91" s="11" t="s">
        <v>1773</v>
      </c>
      <c r="O91" s="8" t="s">
        <v>3910</v>
      </c>
      <c r="P91" s="8" t="s">
        <v>1867</v>
      </c>
      <c r="Q91" s="8" t="s">
        <v>2821</v>
      </c>
      <c r="R91" s="8" t="s">
        <v>2967</v>
      </c>
      <c r="S91" s="8" t="s">
        <v>4698</v>
      </c>
      <c r="T91" s="3" t="s">
        <v>4457</v>
      </c>
      <c r="U91" s="3" t="s">
        <v>3244</v>
      </c>
      <c r="V91" s="3" t="s">
        <v>1965</v>
      </c>
      <c r="W91" s="3" t="s">
        <v>3375</v>
      </c>
      <c r="X91" s="3" t="s">
        <v>3525</v>
      </c>
      <c r="Y91" s="3" t="s">
        <v>4569</v>
      </c>
      <c r="Z91" s="3" t="s">
        <v>2057</v>
      </c>
      <c r="AA91" s="3" t="s">
        <v>4535</v>
      </c>
      <c r="AB91" s="3" t="s">
        <v>1271</v>
      </c>
      <c r="AC91" s="3" t="s">
        <v>2160</v>
      </c>
      <c r="AD91" s="3" t="s">
        <v>4626</v>
      </c>
      <c r="AE91" s="3" t="s">
        <v>4142</v>
      </c>
      <c r="AF91" s="3" t="s">
        <v>2328</v>
      </c>
    </row>
    <row r="92" spans="1:32" ht="30" x14ac:dyDescent="0.25">
      <c r="A92" s="15" t="s">
        <v>71</v>
      </c>
      <c r="B92" s="15" t="s">
        <v>902</v>
      </c>
      <c r="C92" s="10" t="s">
        <v>1013</v>
      </c>
      <c r="D92" s="8" t="s">
        <v>3674</v>
      </c>
      <c r="E92" s="8" t="s">
        <v>1364</v>
      </c>
      <c r="F92" s="10" t="s">
        <v>4815</v>
      </c>
      <c r="G92" s="11" t="s">
        <v>4858</v>
      </c>
      <c r="H92" s="16" t="s">
        <v>2534</v>
      </c>
      <c r="I92" s="11" t="s">
        <v>1574</v>
      </c>
      <c r="J92" s="16" t="s">
        <v>1467</v>
      </c>
      <c r="K92" s="16" t="s">
        <v>1676</v>
      </c>
      <c r="L92" s="8" t="s">
        <v>2682</v>
      </c>
      <c r="M92" s="8" t="s">
        <v>4294</v>
      </c>
      <c r="N92" s="11" t="s">
        <v>1774</v>
      </c>
      <c r="O92" s="8" t="s">
        <v>3911</v>
      </c>
      <c r="P92" s="8" t="s">
        <v>1868</v>
      </c>
      <c r="Q92" s="8" t="s">
        <v>2822</v>
      </c>
      <c r="R92" s="8" t="s">
        <v>2968</v>
      </c>
      <c r="S92" s="8" t="s">
        <v>4699</v>
      </c>
      <c r="T92" s="3" t="s">
        <v>4398</v>
      </c>
      <c r="U92" s="3" t="s">
        <v>3245</v>
      </c>
      <c r="V92" s="3" t="s">
        <v>1966</v>
      </c>
      <c r="W92" s="3" t="s">
        <v>3376</v>
      </c>
      <c r="X92" s="3" t="s">
        <v>3526</v>
      </c>
      <c r="Y92" s="3" t="s">
        <v>2058</v>
      </c>
      <c r="Z92" s="3" t="s">
        <v>2058</v>
      </c>
      <c r="AA92" s="3" t="s">
        <v>4503</v>
      </c>
      <c r="AB92" s="3" t="s">
        <v>1272</v>
      </c>
      <c r="AC92" s="3" t="s">
        <v>2161</v>
      </c>
      <c r="AD92" s="3" t="s">
        <v>2239</v>
      </c>
      <c r="AE92" s="3" t="s">
        <v>4143</v>
      </c>
      <c r="AF92" s="3" t="s">
        <v>2329</v>
      </c>
    </row>
    <row r="93" spans="1:32" ht="285" x14ac:dyDescent="0.25">
      <c r="A93" s="15" t="s">
        <v>71</v>
      </c>
      <c r="B93" s="15" t="s">
        <v>903</v>
      </c>
      <c r="C93" s="10" t="s">
        <v>1016</v>
      </c>
      <c r="D93" s="8" t="s">
        <v>3675</v>
      </c>
      <c r="E93" s="8" t="s">
        <v>1365</v>
      </c>
      <c r="F93" s="10" t="s">
        <v>4816</v>
      </c>
      <c r="G93" s="11" t="s">
        <v>4859</v>
      </c>
      <c r="H93" s="16" t="s">
        <v>2535</v>
      </c>
      <c r="I93" s="11" t="s">
        <v>1575</v>
      </c>
      <c r="J93" s="16" t="s">
        <v>1468</v>
      </c>
      <c r="K93" s="16" t="s">
        <v>1677</v>
      </c>
      <c r="L93" s="8" t="s">
        <v>2683</v>
      </c>
      <c r="M93" s="8" t="s">
        <v>4295</v>
      </c>
      <c r="N93" s="11" t="s">
        <v>1775</v>
      </c>
      <c r="O93" s="8" t="s">
        <v>3912</v>
      </c>
      <c r="P93" s="8" t="s">
        <v>4788</v>
      </c>
      <c r="Q93" s="8" t="s">
        <v>2823</v>
      </c>
      <c r="R93" s="8" t="s">
        <v>2969</v>
      </c>
      <c r="S93" s="8" t="s">
        <v>4700</v>
      </c>
      <c r="T93" s="3" t="s">
        <v>4458</v>
      </c>
      <c r="U93" s="3" t="s">
        <v>3246</v>
      </c>
      <c r="V93" s="3" t="s">
        <v>1967</v>
      </c>
      <c r="W93" s="3" t="s">
        <v>3377</v>
      </c>
      <c r="X93" s="3" t="s">
        <v>3527</v>
      </c>
      <c r="Y93" s="3" t="s">
        <v>4570</v>
      </c>
      <c r="Z93" s="3" t="s">
        <v>2059</v>
      </c>
      <c r="AA93" s="3" t="s">
        <v>4504</v>
      </c>
      <c r="AB93" s="3" t="s">
        <v>1273</v>
      </c>
      <c r="AC93" s="3" t="s">
        <v>2162</v>
      </c>
      <c r="AD93" s="3" t="s">
        <v>4627</v>
      </c>
      <c r="AE93" s="3" t="s">
        <v>4144</v>
      </c>
      <c r="AF93" s="3" t="s">
        <v>2330</v>
      </c>
    </row>
    <row r="94" spans="1:32" ht="45" x14ac:dyDescent="0.25">
      <c r="A94" s="15" t="s">
        <v>71</v>
      </c>
      <c r="B94" s="15" t="s">
        <v>1038</v>
      </c>
      <c r="C94" s="10" t="s">
        <v>1039</v>
      </c>
      <c r="D94" s="8" t="s">
        <v>3676</v>
      </c>
      <c r="E94" s="8" t="s">
        <v>1366</v>
      </c>
      <c r="F94" s="10" t="s">
        <v>4817</v>
      </c>
      <c r="G94" s="11" t="s">
        <v>4860</v>
      </c>
      <c r="H94" s="16" t="s">
        <v>2536</v>
      </c>
      <c r="I94" s="11" t="s">
        <v>1576</v>
      </c>
      <c r="J94" s="16" t="s">
        <v>1469</v>
      </c>
      <c r="K94" s="16" t="s">
        <v>1678</v>
      </c>
      <c r="L94" s="8" t="s">
        <v>2684</v>
      </c>
      <c r="M94" s="8" t="s">
        <v>4296</v>
      </c>
      <c r="N94" s="11" t="s">
        <v>1776</v>
      </c>
      <c r="O94" s="8" t="s">
        <v>3913</v>
      </c>
      <c r="P94" s="8" t="s">
        <v>1869</v>
      </c>
      <c r="Q94" s="8" t="s">
        <v>2824</v>
      </c>
      <c r="R94" s="8" t="s">
        <v>2970</v>
      </c>
      <c r="S94" s="8" t="s">
        <v>4701</v>
      </c>
      <c r="T94" s="3" t="s">
        <v>4459</v>
      </c>
      <c r="U94" s="3" t="s">
        <v>3247</v>
      </c>
      <c r="V94" s="3" t="s">
        <v>1968</v>
      </c>
      <c r="W94" s="3" t="s">
        <v>3378</v>
      </c>
      <c r="X94" s="3" t="s">
        <v>3528</v>
      </c>
      <c r="Y94" s="3" t="s">
        <v>2060</v>
      </c>
      <c r="Z94" s="3" t="s">
        <v>2060</v>
      </c>
      <c r="AA94" s="3" t="s">
        <v>4505</v>
      </c>
      <c r="AB94" s="3" t="s">
        <v>1274</v>
      </c>
      <c r="AC94" s="3" t="s">
        <v>2163</v>
      </c>
      <c r="AD94" s="3" t="s">
        <v>4628</v>
      </c>
      <c r="AE94" s="3" t="s">
        <v>4145</v>
      </c>
      <c r="AF94" s="3" t="s">
        <v>2331</v>
      </c>
    </row>
    <row r="95" spans="1:32" x14ac:dyDescent="0.25">
      <c r="A95" s="15" t="s">
        <v>71</v>
      </c>
      <c r="B95" s="15" t="s">
        <v>1040</v>
      </c>
      <c r="C95" s="10" t="s">
        <v>1041</v>
      </c>
      <c r="D95" s="8" t="s">
        <v>3677</v>
      </c>
      <c r="E95" s="8" t="s">
        <v>1367</v>
      </c>
      <c r="F95" s="10" t="s">
        <v>1213</v>
      </c>
      <c r="G95" s="11" t="s">
        <v>1213</v>
      </c>
      <c r="H95" s="16" t="s">
        <v>2537</v>
      </c>
      <c r="I95" s="11" t="s">
        <v>1577</v>
      </c>
      <c r="J95" s="16" t="s">
        <v>1470</v>
      </c>
      <c r="K95" s="16" t="s">
        <v>1679</v>
      </c>
      <c r="L95" s="8" t="s">
        <v>2685</v>
      </c>
      <c r="M95" s="8" t="s">
        <v>4297</v>
      </c>
      <c r="N95" s="11" t="s">
        <v>1777</v>
      </c>
      <c r="O95" s="8" t="s">
        <v>3914</v>
      </c>
      <c r="P95" s="8" t="s">
        <v>4789</v>
      </c>
      <c r="Q95" s="8" t="s">
        <v>2825</v>
      </c>
      <c r="R95" s="8" t="s">
        <v>2971</v>
      </c>
      <c r="S95" s="8" t="s">
        <v>3078</v>
      </c>
      <c r="T95" s="3" t="s">
        <v>3143</v>
      </c>
      <c r="U95" s="3" t="s">
        <v>3248</v>
      </c>
      <c r="V95" s="3" t="s">
        <v>1969</v>
      </c>
      <c r="W95" s="3" t="s">
        <v>3379</v>
      </c>
      <c r="X95" s="3" t="s">
        <v>3529</v>
      </c>
      <c r="Y95" s="3" t="s">
        <v>2061</v>
      </c>
      <c r="Z95" s="3" t="s">
        <v>2061</v>
      </c>
      <c r="AA95" s="3" t="s">
        <v>4506</v>
      </c>
      <c r="AB95" s="3" t="s">
        <v>1151</v>
      </c>
      <c r="AC95" s="3" t="s">
        <v>2164</v>
      </c>
      <c r="AD95" s="3" t="s">
        <v>2240</v>
      </c>
      <c r="AE95" s="3" t="s">
        <v>4146</v>
      </c>
      <c r="AF95" s="3" t="s">
        <v>3810</v>
      </c>
    </row>
    <row r="96" spans="1:32" x14ac:dyDescent="0.25">
      <c r="A96" s="15" t="s">
        <v>71</v>
      </c>
      <c r="B96" s="15" t="s">
        <v>1042</v>
      </c>
      <c r="C96" s="10" t="s">
        <v>3804</v>
      </c>
      <c r="D96" s="8" t="s">
        <v>3817</v>
      </c>
      <c r="E96" s="8" t="s">
        <v>3824</v>
      </c>
      <c r="F96" s="10" t="s">
        <v>3826</v>
      </c>
      <c r="G96" s="11" t="s">
        <v>3825</v>
      </c>
      <c r="H96" s="16" t="s">
        <v>3811</v>
      </c>
      <c r="I96" s="11" t="s">
        <v>3823</v>
      </c>
      <c r="J96" s="16" t="s">
        <v>3822</v>
      </c>
      <c r="K96" s="16" t="s">
        <v>3821</v>
      </c>
      <c r="L96" s="8" t="s">
        <v>3812</v>
      </c>
      <c r="M96" s="8" t="s">
        <v>4298</v>
      </c>
      <c r="N96" s="11" t="s">
        <v>3805</v>
      </c>
      <c r="O96" s="8" t="s">
        <v>3915</v>
      </c>
      <c r="P96" s="8" t="s">
        <v>4790</v>
      </c>
      <c r="Q96" s="8" t="s">
        <v>3819</v>
      </c>
      <c r="R96" s="8" t="s">
        <v>3813</v>
      </c>
      <c r="S96" s="8" t="s">
        <v>3814</v>
      </c>
      <c r="T96" s="3" t="s">
        <v>3815</v>
      </c>
      <c r="U96" s="3" t="s">
        <v>3816</v>
      </c>
      <c r="V96" s="3" t="s">
        <v>3806</v>
      </c>
      <c r="W96" s="3" t="s">
        <v>3380</v>
      </c>
      <c r="X96" s="3" t="s">
        <v>3818</v>
      </c>
      <c r="Y96" s="3" t="s">
        <v>3808</v>
      </c>
      <c r="Z96" s="3" t="s">
        <v>3808</v>
      </c>
      <c r="AA96" s="3" t="s">
        <v>3807</v>
      </c>
      <c r="AB96" s="3" t="s">
        <v>3807</v>
      </c>
      <c r="AC96" s="3" t="s">
        <v>3820</v>
      </c>
      <c r="AD96" s="3" t="s">
        <v>4629</v>
      </c>
      <c r="AE96" s="3" t="s">
        <v>4147</v>
      </c>
      <c r="AF96" s="3" t="s">
        <v>3809</v>
      </c>
    </row>
    <row r="97" spans="1:32" x14ac:dyDescent="0.25">
      <c r="A97" s="15" t="s">
        <v>71</v>
      </c>
      <c r="B97" s="15" t="s">
        <v>1093</v>
      </c>
      <c r="C97" s="10" t="s">
        <v>1093</v>
      </c>
      <c r="D97" s="8" t="s">
        <v>3678</v>
      </c>
      <c r="E97" s="8" t="s">
        <v>1368</v>
      </c>
      <c r="F97" s="10" t="s">
        <v>1214</v>
      </c>
      <c r="G97" s="11" t="s">
        <v>2409</v>
      </c>
      <c r="H97" s="16" t="s">
        <v>2538</v>
      </c>
      <c r="I97" s="11" t="s">
        <v>1578</v>
      </c>
      <c r="J97" s="16" t="s">
        <v>1471</v>
      </c>
      <c r="K97" s="16" t="s">
        <v>1680</v>
      </c>
      <c r="L97" s="8" t="s">
        <v>2686</v>
      </c>
      <c r="M97" s="8" t="s">
        <v>4299</v>
      </c>
      <c r="N97" s="11" t="s">
        <v>1778</v>
      </c>
      <c r="O97" s="8" t="s">
        <v>3916</v>
      </c>
      <c r="P97" s="8" t="s">
        <v>1870</v>
      </c>
      <c r="Q97" s="8" t="s">
        <v>2826</v>
      </c>
      <c r="R97" s="8" t="s">
        <v>2972</v>
      </c>
      <c r="S97" s="8" t="s">
        <v>3079</v>
      </c>
      <c r="T97" s="3" t="s">
        <v>3144</v>
      </c>
      <c r="U97" s="3" t="s">
        <v>3249</v>
      </c>
      <c r="V97" s="3" t="s">
        <v>1970</v>
      </c>
      <c r="W97" s="3" t="s">
        <v>3381</v>
      </c>
      <c r="X97" s="3" t="s">
        <v>3530</v>
      </c>
      <c r="Y97" s="3" t="s">
        <v>4571</v>
      </c>
      <c r="Z97" s="3" t="s">
        <v>2062</v>
      </c>
      <c r="AA97" s="3" t="s">
        <v>1275</v>
      </c>
      <c r="AB97" s="3" t="s">
        <v>1275</v>
      </c>
      <c r="AC97" s="3" t="s">
        <v>2165</v>
      </c>
      <c r="AD97" s="3" t="s">
        <v>2241</v>
      </c>
      <c r="AE97" s="3" t="s">
        <v>4148</v>
      </c>
      <c r="AF97" s="3" t="s">
        <v>2332</v>
      </c>
    </row>
    <row r="98" spans="1:32" x14ac:dyDescent="0.25">
      <c r="A98" s="15" t="s">
        <v>855</v>
      </c>
      <c r="B98" s="15" t="s">
        <v>54</v>
      </c>
      <c r="C98" s="9" t="s">
        <v>54</v>
      </c>
      <c r="D98" s="8" t="s">
        <v>3679</v>
      </c>
      <c r="E98" s="8" t="s">
        <v>135</v>
      </c>
      <c r="F98" s="9" t="s">
        <v>431</v>
      </c>
      <c r="G98" s="8" t="s">
        <v>430</v>
      </c>
      <c r="H98" s="16" t="s">
        <v>2539</v>
      </c>
      <c r="I98" s="8" t="s">
        <v>547</v>
      </c>
      <c r="J98" s="16" t="s">
        <v>617</v>
      </c>
      <c r="K98" s="16" t="s">
        <v>279</v>
      </c>
      <c r="L98" s="8" t="s">
        <v>2687</v>
      </c>
      <c r="M98" s="8" t="s">
        <v>4300</v>
      </c>
      <c r="N98" s="8" t="s">
        <v>258</v>
      </c>
      <c r="O98" s="8" t="s">
        <v>3917</v>
      </c>
      <c r="P98" s="8" t="s">
        <v>584</v>
      </c>
      <c r="Q98" s="8" t="s">
        <v>2827</v>
      </c>
      <c r="R98" s="8" t="s">
        <v>2945</v>
      </c>
      <c r="S98" s="8" t="s">
        <v>3080</v>
      </c>
      <c r="T98" s="3" t="s">
        <v>4399</v>
      </c>
      <c r="U98" s="3" t="s">
        <v>3250</v>
      </c>
      <c r="V98" s="3" t="s">
        <v>750</v>
      </c>
      <c r="W98" s="3" t="s">
        <v>3382</v>
      </c>
      <c r="X98" s="3" t="s">
        <v>3531</v>
      </c>
      <c r="Y98" s="3" t="s">
        <v>135</v>
      </c>
      <c r="Z98" s="3" t="s">
        <v>135</v>
      </c>
      <c r="AA98" s="3" t="s">
        <v>135</v>
      </c>
      <c r="AB98" s="3" t="s">
        <v>135</v>
      </c>
      <c r="AC98" s="3" t="s">
        <v>679</v>
      </c>
      <c r="AD98" s="3" t="s">
        <v>4630</v>
      </c>
      <c r="AE98" s="3" t="s">
        <v>4149</v>
      </c>
      <c r="AF98" s="3" t="s">
        <v>514</v>
      </c>
    </row>
    <row r="99" spans="1:32" ht="30" x14ac:dyDescent="0.25">
      <c r="A99" s="15" t="s">
        <v>855</v>
      </c>
      <c r="B99" s="15" t="s">
        <v>792</v>
      </c>
      <c r="C99" s="9" t="s">
        <v>1007</v>
      </c>
      <c r="D99" s="8" t="s">
        <v>3680</v>
      </c>
      <c r="E99" s="8" t="s">
        <v>1369</v>
      </c>
      <c r="F99" s="9" t="s">
        <v>1215</v>
      </c>
      <c r="G99" s="8" t="s">
        <v>2410</v>
      </c>
      <c r="H99" s="16" t="s">
        <v>2540</v>
      </c>
      <c r="I99" s="8" t="s">
        <v>1579</v>
      </c>
      <c r="J99" s="16" t="s">
        <v>1472</v>
      </c>
      <c r="K99" s="16" t="s">
        <v>1681</v>
      </c>
      <c r="L99" s="8" t="s">
        <v>2688</v>
      </c>
      <c r="M99" s="8" t="s">
        <v>4301</v>
      </c>
      <c r="N99" s="8" t="s">
        <v>1779</v>
      </c>
      <c r="O99" s="8" t="s">
        <v>3918</v>
      </c>
      <c r="P99" s="8" t="s">
        <v>1871</v>
      </c>
      <c r="Q99" s="8" t="s">
        <v>2828</v>
      </c>
      <c r="R99" s="8" t="s">
        <v>2973</v>
      </c>
      <c r="S99" s="8" t="s">
        <v>4702</v>
      </c>
      <c r="T99" s="3" t="s">
        <v>4400</v>
      </c>
      <c r="U99" s="3" t="s">
        <v>3251</v>
      </c>
      <c r="V99" s="3" t="s">
        <v>1971</v>
      </c>
      <c r="W99" s="3" t="s">
        <v>3383</v>
      </c>
      <c r="X99" s="3" t="s">
        <v>3532</v>
      </c>
      <c r="Y99" s="3" t="s">
        <v>2063</v>
      </c>
      <c r="Z99" s="3" t="s">
        <v>2063</v>
      </c>
      <c r="AA99" s="3" t="s">
        <v>1152</v>
      </c>
      <c r="AB99" s="3" t="s">
        <v>1152</v>
      </c>
      <c r="AC99" s="3" t="s">
        <v>2166</v>
      </c>
      <c r="AD99" s="3" t="s">
        <v>4631</v>
      </c>
      <c r="AE99" s="3" t="s">
        <v>4150</v>
      </c>
      <c r="AF99" s="3" t="s">
        <v>2333</v>
      </c>
    </row>
    <row r="100" spans="1:32" x14ac:dyDescent="0.25">
      <c r="A100" s="15" t="s">
        <v>855</v>
      </c>
      <c r="B100" s="15" t="s">
        <v>53</v>
      </c>
      <c r="C100" s="9" t="s">
        <v>53</v>
      </c>
      <c r="D100" s="8" t="s">
        <v>3681</v>
      </c>
      <c r="E100" s="8" t="s">
        <v>232</v>
      </c>
      <c r="F100" s="9" t="s">
        <v>434</v>
      </c>
      <c r="G100" s="8" t="s">
        <v>187</v>
      </c>
      <c r="H100" s="16" t="s">
        <v>2541</v>
      </c>
      <c r="I100" s="8" t="s">
        <v>271</v>
      </c>
      <c r="J100" s="16" t="s">
        <v>618</v>
      </c>
      <c r="K100" s="16" t="s">
        <v>280</v>
      </c>
      <c r="L100" s="8" t="s">
        <v>2689</v>
      </c>
      <c r="M100" s="8" t="s">
        <v>4302</v>
      </c>
      <c r="N100" s="8" t="s">
        <v>259</v>
      </c>
      <c r="O100" s="8" t="s">
        <v>3919</v>
      </c>
      <c r="P100" s="8" t="s">
        <v>585</v>
      </c>
      <c r="Q100" s="8" t="s">
        <v>2829</v>
      </c>
      <c r="R100" s="8" t="s">
        <v>2974</v>
      </c>
      <c r="S100" s="8" t="s">
        <v>3081</v>
      </c>
      <c r="T100" s="3" t="s">
        <v>4401</v>
      </c>
      <c r="U100" s="3" t="s">
        <v>3252</v>
      </c>
      <c r="V100" s="3" t="s">
        <v>751</v>
      </c>
      <c r="W100" s="3" t="s">
        <v>3384</v>
      </c>
      <c r="X100" s="3" t="s">
        <v>3533</v>
      </c>
      <c r="Y100" s="3" t="s">
        <v>475</v>
      </c>
      <c r="Z100" s="3" t="s">
        <v>475</v>
      </c>
      <c r="AA100" s="3" t="s">
        <v>136</v>
      </c>
      <c r="AB100" s="3" t="s">
        <v>136</v>
      </c>
      <c r="AC100" s="3" t="s">
        <v>214</v>
      </c>
      <c r="AD100" s="3" t="s">
        <v>179</v>
      </c>
      <c r="AE100" s="3" t="s">
        <v>4151</v>
      </c>
      <c r="AF100" s="3" t="s">
        <v>203</v>
      </c>
    </row>
    <row r="101" spans="1:32" x14ac:dyDescent="0.25">
      <c r="A101" s="15" t="s">
        <v>855</v>
      </c>
      <c r="B101" s="15" t="s">
        <v>882</v>
      </c>
      <c r="C101" s="9" t="s">
        <v>883</v>
      </c>
      <c r="D101" s="8" t="s">
        <v>3682</v>
      </c>
      <c r="E101" s="8" t="s">
        <v>1370</v>
      </c>
      <c r="F101" s="9" t="s">
        <v>1216</v>
      </c>
      <c r="G101" s="8" t="s">
        <v>2411</v>
      </c>
      <c r="H101" s="16" t="s">
        <v>2542</v>
      </c>
      <c r="I101" s="8" t="s">
        <v>1580</v>
      </c>
      <c r="J101" s="16" t="s">
        <v>1473</v>
      </c>
      <c r="K101" s="16" t="s">
        <v>1682</v>
      </c>
      <c r="L101" s="8" t="s">
        <v>2690</v>
      </c>
      <c r="M101" s="8" t="s">
        <v>4303</v>
      </c>
      <c r="N101" s="8" t="s">
        <v>1780</v>
      </c>
      <c r="O101" s="8" t="s">
        <v>3920</v>
      </c>
      <c r="P101" s="8" t="s">
        <v>1872</v>
      </c>
      <c r="Q101" s="8" t="s">
        <v>2830</v>
      </c>
      <c r="R101" s="8" t="s">
        <v>2975</v>
      </c>
      <c r="S101" s="8" t="s">
        <v>4703</v>
      </c>
      <c r="T101" s="3" t="s">
        <v>4402</v>
      </c>
      <c r="U101" s="3" t="s">
        <v>3253</v>
      </c>
      <c r="V101" s="3" t="s">
        <v>1972</v>
      </c>
      <c r="W101" s="3" t="s">
        <v>3385</v>
      </c>
      <c r="X101" s="3" t="s">
        <v>3534</v>
      </c>
      <c r="Y101" s="3" t="s">
        <v>4572</v>
      </c>
      <c r="Z101" s="3" t="s">
        <v>2064</v>
      </c>
      <c r="AA101" s="3" t="s">
        <v>1276</v>
      </c>
      <c r="AB101" s="3" t="s">
        <v>1276</v>
      </c>
      <c r="AC101" s="3" t="s">
        <v>2167</v>
      </c>
      <c r="AD101" s="3" t="s">
        <v>4632</v>
      </c>
      <c r="AE101" s="3" t="s">
        <v>4152</v>
      </c>
      <c r="AF101" s="3" t="s">
        <v>2334</v>
      </c>
    </row>
    <row r="102" spans="1:32" ht="30" x14ac:dyDescent="0.25">
      <c r="A102" s="15" t="s">
        <v>71</v>
      </c>
      <c r="B102" s="15" t="s">
        <v>1008</v>
      </c>
      <c r="C102" s="9" t="s">
        <v>1009</v>
      </c>
      <c r="D102" s="3" t="s">
        <v>3683</v>
      </c>
      <c r="E102" s="3" t="s">
        <v>1371</v>
      </c>
      <c r="F102" s="9" t="s">
        <v>1217</v>
      </c>
      <c r="G102" s="8" t="s">
        <v>2412</v>
      </c>
      <c r="H102" s="16" t="s">
        <v>2543</v>
      </c>
      <c r="I102" s="8" t="s">
        <v>1581</v>
      </c>
      <c r="J102" s="16" t="s">
        <v>1474</v>
      </c>
      <c r="K102" s="16" t="s">
        <v>1683</v>
      </c>
      <c r="L102" s="8" t="s">
        <v>2691</v>
      </c>
      <c r="M102" s="8" t="s">
        <v>4304</v>
      </c>
      <c r="N102" s="8" t="s">
        <v>1781</v>
      </c>
      <c r="O102" s="8" t="s">
        <v>3921</v>
      </c>
      <c r="P102" s="8" t="s">
        <v>1873</v>
      </c>
      <c r="Q102" s="8" t="s">
        <v>2831</v>
      </c>
      <c r="R102" s="8" t="s">
        <v>2976</v>
      </c>
      <c r="S102" s="8" t="s">
        <v>3082</v>
      </c>
      <c r="T102" s="3" t="s">
        <v>4403</v>
      </c>
      <c r="U102" s="3" t="s">
        <v>3254</v>
      </c>
      <c r="V102" s="3" t="s">
        <v>1973</v>
      </c>
      <c r="W102" s="3" t="s">
        <v>3386</v>
      </c>
      <c r="X102" s="3" t="s">
        <v>3535</v>
      </c>
      <c r="Y102" s="3" t="s">
        <v>2065</v>
      </c>
      <c r="Z102" s="3" t="s">
        <v>2065</v>
      </c>
      <c r="AA102" s="3" t="s">
        <v>1277</v>
      </c>
      <c r="AB102" s="3" t="s">
        <v>1277</v>
      </c>
      <c r="AC102" s="3" t="s">
        <v>2168</v>
      </c>
      <c r="AD102" s="3" t="s">
        <v>4633</v>
      </c>
      <c r="AE102" s="3" t="s">
        <v>4153</v>
      </c>
      <c r="AF102" s="3" t="s">
        <v>2335</v>
      </c>
    </row>
    <row r="103" spans="1:32" ht="45" x14ac:dyDescent="0.25">
      <c r="A103" s="15" t="s">
        <v>854</v>
      </c>
      <c r="B103" s="15" t="s">
        <v>841</v>
      </c>
      <c r="C103" s="9" t="s">
        <v>841</v>
      </c>
      <c r="D103" s="18" t="s">
        <v>3684</v>
      </c>
      <c r="E103" s="18" t="s">
        <v>1372</v>
      </c>
      <c r="F103" s="9" t="s">
        <v>1218</v>
      </c>
      <c r="G103" s="8" t="s">
        <v>2413</v>
      </c>
      <c r="H103" s="16" t="s">
        <v>2544</v>
      </c>
      <c r="I103" s="8" t="s">
        <v>1582</v>
      </c>
      <c r="J103" s="16" t="s">
        <v>1475</v>
      </c>
      <c r="K103" s="16" t="s">
        <v>1684</v>
      </c>
      <c r="L103" s="8" t="s">
        <v>2692</v>
      </c>
      <c r="M103" s="8" t="s">
        <v>4305</v>
      </c>
      <c r="N103" s="8" t="s">
        <v>1782</v>
      </c>
      <c r="O103" s="8" t="s">
        <v>3922</v>
      </c>
      <c r="P103" s="8" t="s">
        <v>1874</v>
      </c>
      <c r="Q103" s="8" t="s">
        <v>2832</v>
      </c>
      <c r="R103" s="8" t="s">
        <v>2977</v>
      </c>
      <c r="S103" s="8" t="s">
        <v>3083</v>
      </c>
      <c r="T103" s="3" t="s">
        <v>3145</v>
      </c>
      <c r="U103" s="3" t="s">
        <v>3255</v>
      </c>
      <c r="V103" s="3" t="s">
        <v>1974</v>
      </c>
      <c r="W103" s="3" t="s">
        <v>3387</v>
      </c>
      <c r="X103" s="3" t="s">
        <v>3536</v>
      </c>
      <c r="Y103" s="3" t="s">
        <v>2066</v>
      </c>
      <c r="Z103" s="3" t="s">
        <v>4892</v>
      </c>
      <c r="AA103" s="3" t="s">
        <v>1153</v>
      </c>
      <c r="AB103" s="3" t="s">
        <v>1153</v>
      </c>
      <c r="AC103" s="3" t="s">
        <v>2169</v>
      </c>
      <c r="AD103" s="3" t="s">
        <v>2242</v>
      </c>
      <c r="AE103" s="3" t="s">
        <v>4154</v>
      </c>
      <c r="AF103" s="3" t="s">
        <v>2336</v>
      </c>
    </row>
    <row r="104" spans="1:32" ht="240" x14ac:dyDescent="0.25">
      <c r="A104" s="15" t="s">
        <v>71</v>
      </c>
      <c r="B104" s="15" t="s">
        <v>1005</v>
      </c>
      <c r="C104" s="9" t="s">
        <v>1017</v>
      </c>
      <c r="D104" s="18" t="s">
        <v>3685</v>
      </c>
      <c r="E104" s="18" t="s">
        <v>1373</v>
      </c>
      <c r="F104" s="9" t="s">
        <v>4818</v>
      </c>
      <c r="G104" s="8" t="s">
        <v>4861</v>
      </c>
      <c r="H104" s="16" t="s">
        <v>2545</v>
      </c>
      <c r="I104" s="8" t="s">
        <v>1583</v>
      </c>
      <c r="J104" s="16" t="s">
        <v>1476</v>
      </c>
      <c r="K104" s="16" t="s">
        <v>1685</v>
      </c>
      <c r="L104" s="8" t="s">
        <v>2693</v>
      </c>
      <c r="M104" s="8" t="s">
        <v>4306</v>
      </c>
      <c r="N104" s="8" t="s">
        <v>1783</v>
      </c>
      <c r="O104" s="8" t="s">
        <v>3923</v>
      </c>
      <c r="P104" s="8" t="s">
        <v>1875</v>
      </c>
      <c r="Q104" s="8" t="s">
        <v>2833</v>
      </c>
      <c r="R104" s="8" t="s">
        <v>2978</v>
      </c>
      <c r="S104" s="8" t="s">
        <v>3084</v>
      </c>
      <c r="T104" s="3" t="s">
        <v>4404</v>
      </c>
      <c r="U104" s="3" t="s">
        <v>3256</v>
      </c>
      <c r="V104" s="3" t="s">
        <v>1975</v>
      </c>
      <c r="W104" s="3" t="s">
        <v>3388</v>
      </c>
      <c r="X104" s="3" t="s">
        <v>3537</v>
      </c>
      <c r="Y104" s="3" t="s">
        <v>4573</v>
      </c>
      <c r="Z104" s="3" t="s">
        <v>2067</v>
      </c>
      <c r="AA104" s="3" t="s">
        <v>4507</v>
      </c>
      <c r="AB104" s="3" t="s">
        <v>1278</v>
      </c>
      <c r="AC104" s="3" t="s">
        <v>2170</v>
      </c>
      <c r="AD104" s="3" t="s">
        <v>4634</v>
      </c>
      <c r="AE104" s="3" t="s">
        <v>4155</v>
      </c>
      <c r="AF104" s="3" t="s">
        <v>2337</v>
      </c>
    </row>
    <row r="105" spans="1:32" ht="60" x14ac:dyDescent="0.25">
      <c r="A105" s="15" t="s">
        <v>853</v>
      </c>
      <c r="B105" s="15" t="s">
        <v>844</v>
      </c>
      <c r="C105" s="9" t="s">
        <v>848</v>
      </c>
      <c r="D105" s="8" t="s">
        <v>3686</v>
      </c>
      <c r="E105" s="8" t="s">
        <v>1374</v>
      </c>
      <c r="F105" s="9" t="s">
        <v>4819</v>
      </c>
      <c r="G105" s="8" t="s">
        <v>4862</v>
      </c>
      <c r="H105" s="16" t="s">
        <v>2546</v>
      </c>
      <c r="I105" s="8" t="s">
        <v>1584</v>
      </c>
      <c r="J105" s="16" t="s">
        <v>1477</v>
      </c>
      <c r="K105" s="16" t="s">
        <v>1686</v>
      </c>
      <c r="L105" s="8" t="s">
        <v>2694</v>
      </c>
      <c r="M105" s="8" t="s">
        <v>4307</v>
      </c>
      <c r="N105" s="8" t="s">
        <v>1784</v>
      </c>
      <c r="O105" s="8" t="s">
        <v>3924</v>
      </c>
      <c r="P105" s="8" t="s">
        <v>1876</v>
      </c>
      <c r="Q105" s="8" t="s">
        <v>2834</v>
      </c>
      <c r="R105" s="8" t="s">
        <v>2979</v>
      </c>
      <c r="S105" s="8" t="s">
        <v>3085</v>
      </c>
      <c r="T105" s="3" t="s">
        <v>3146</v>
      </c>
      <c r="U105" s="3" t="s">
        <v>3257</v>
      </c>
      <c r="V105" s="3" t="s">
        <v>1976</v>
      </c>
      <c r="W105" s="3" t="s">
        <v>3389</v>
      </c>
      <c r="X105" s="3" t="s">
        <v>3538</v>
      </c>
      <c r="Y105" s="3" t="s">
        <v>2068</v>
      </c>
      <c r="Z105" s="3" t="s">
        <v>2068</v>
      </c>
      <c r="AA105" s="3" t="s">
        <v>4508</v>
      </c>
      <c r="AB105" s="3" t="s">
        <v>1279</v>
      </c>
      <c r="AC105" s="3" t="s">
        <v>2171</v>
      </c>
      <c r="AD105" s="3" t="s">
        <v>4635</v>
      </c>
      <c r="AE105" s="3" t="s">
        <v>4156</v>
      </c>
      <c r="AF105" s="3" t="s">
        <v>2338</v>
      </c>
    </row>
    <row r="106" spans="1:32" ht="45" x14ac:dyDescent="0.25">
      <c r="A106" s="15" t="s">
        <v>853</v>
      </c>
      <c r="B106" s="15" t="s">
        <v>845</v>
      </c>
      <c r="C106" s="9" t="s">
        <v>849</v>
      </c>
      <c r="D106" s="8" t="s">
        <v>3687</v>
      </c>
      <c r="E106" s="8" t="s">
        <v>1375</v>
      </c>
      <c r="F106" s="9" t="s">
        <v>4820</v>
      </c>
      <c r="G106" s="8" t="s">
        <v>4863</v>
      </c>
      <c r="H106" s="16" t="s">
        <v>2547</v>
      </c>
      <c r="I106" s="8" t="s">
        <v>1585</v>
      </c>
      <c r="J106" s="16" t="s">
        <v>1478</v>
      </c>
      <c r="K106" s="16" t="s">
        <v>1687</v>
      </c>
      <c r="L106" s="8" t="s">
        <v>2695</v>
      </c>
      <c r="M106" s="8" t="s">
        <v>4308</v>
      </c>
      <c r="N106" s="8" t="s">
        <v>1785</v>
      </c>
      <c r="O106" s="8" t="s">
        <v>3925</v>
      </c>
      <c r="P106" s="8" t="s">
        <v>1877</v>
      </c>
      <c r="Q106" s="8" t="s">
        <v>2835</v>
      </c>
      <c r="R106" s="8" t="s">
        <v>2980</v>
      </c>
      <c r="S106" s="8" t="s">
        <v>4704</v>
      </c>
      <c r="T106" s="3" t="s">
        <v>3147</v>
      </c>
      <c r="U106" s="3" t="s">
        <v>3258</v>
      </c>
      <c r="V106" s="3" t="s">
        <v>1977</v>
      </c>
      <c r="W106" s="3" t="s">
        <v>3390</v>
      </c>
      <c r="X106" s="3" t="s">
        <v>3539</v>
      </c>
      <c r="Y106" s="3" t="s">
        <v>2069</v>
      </c>
      <c r="Z106" s="3" t="s">
        <v>2069</v>
      </c>
      <c r="AA106" s="3" t="s">
        <v>4509</v>
      </c>
      <c r="AB106" s="3" t="s">
        <v>1154</v>
      </c>
      <c r="AC106" s="3" t="s">
        <v>2172</v>
      </c>
      <c r="AD106" s="3" t="s">
        <v>4636</v>
      </c>
      <c r="AE106" s="3" t="s">
        <v>4157</v>
      </c>
      <c r="AF106" s="3" t="s">
        <v>2339</v>
      </c>
    </row>
    <row r="107" spans="1:32" ht="45" x14ac:dyDescent="0.25">
      <c r="A107" s="15" t="s">
        <v>853</v>
      </c>
      <c r="B107" s="15" t="s">
        <v>846</v>
      </c>
      <c r="C107" s="9" t="s">
        <v>850</v>
      </c>
      <c r="D107" s="8" t="s">
        <v>3688</v>
      </c>
      <c r="E107" s="8" t="s">
        <v>1376</v>
      </c>
      <c r="F107" s="9" t="s">
        <v>4821</v>
      </c>
      <c r="G107" s="8" t="s">
        <v>4864</v>
      </c>
      <c r="H107" s="16" t="s">
        <v>2548</v>
      </c>
      <c r="I107" s="8" t="s">
        <v>1586</v>
      </c>
      <c r="J107" s="16" t="s">
        <v>1479</v>
      </c>
      <c r="K107" s="16" t="s">
        <v>1688</v>
      </c>
      <c r="L107" s="8" t="s">
        <v>2696</v>
      </c>
      <c r="M107" s="8" t="s">
        <v>4309</v>
      </c>
      <c r="N107" s="8" t="s">
        <v>1786</v>
      </c>
      <c r="O107" s="8" t="s">
        <v>3926</v>
      </c>
      <c r="P107" s="8" t="s">
        <v>1878</v>
      </c>
      <c r="Q107" s="8" t="s">
        <v>2836</v>
      </c>
      <c r="R107" s="8" t="s">
        <v>2981</v>
      </c>
      <c r="S107" s="8" t="s">
        <v>4705</v>
      </c>
      <c r="T107" s="3" t="s">
        <v>4405</v>
      </c>
      <c r="U107" s="3" t="s">
        <v>3259</v>
      </c>
      <c r="V107" s="3" t="s">
        <v>1978</v>
      </c>
      <c r="W107" s="3" t="s">
        <v>3391</v>
      </c>
      <c r="X107" s="3" t="s">
        <v>3540</v>
      </c>
      <c r="Y107" s="3" t="s">
        <v>4574</v>
      </c>
      <c r="Z107" s="3" t="s">
        <v>2070</v>
      </c>
      <c r="AA107" s="3" t="s">
        <v>4510</v>
      </c>
      <c r="AB107" s="3" t="s">
        <v>1280</v>
      </c>
      <c r="AC107" s="3" t="s">
        <v>2173</v>
      </c>
      <c r="AD107" s="3" t="s">
        <v>2243</v>
      </c>
      <c r="AE107" s="3" t="s">
        <v>4158</v>
      </c>
      <c r="AF107" s="3" t="s">
        <v>2340</v>
      </c>
    </row>
    <row r="108" spans="1:32" ht="60" x14ac:dyDescent="0.25">
      <c r="A108" s="15" t="s">
        <v>853</v>
      </c>
      <c r="B108" s="15" t="s">
        <v>847</v>
      </c>
      <c r="C108" s="9" t="s">
        <v>851</v>
      </c>
      <c r="D108" s="8" t="s">
        <v>3689</v>
      </c>
      <c r="E108" s="8" t="s">
        <v>1377</v>
      </c>
      <c r="F108" s="9" t="s">
        <v>1219</v>
      </c>
      <c r="G108" s="8" t="s">
        <v>2414</v>
      </c>
      <c r="H108" s="16" t="s">
        <v>2549</v>
      </c>
      <c r="I108" s="8" t="s">
        <v>1587</v>
      </c>
      <c r="J108" s="16" t="s">
        <v>1480</v>
      </c>
      <c r="K108" s="16" t="s">
        <v>1689</v>
      </c>
      <c r="L108" s="8" t="s">
        <v>2697</v>
      </c>
      <c r="M108" s="8" t="s">
        <v>4310</v>
      </c>
      <c r="N108" s="8" t="s">
        <v>1787</v>
      </c>
      <c r="O108" s="8" t="s">
        <v>3927</v>
      </c>
      <c r="P108" s="8" t="s">
        <v>1879</v>
      </c>
      <c r="Q108" s="8" t="s">
        <v>2837</v>
      </c>
      <c r="R108" s="8" t="s">
        <v>2982</v>
      </c>
      <c r="S108" s="8" t="s">
        <v>4706</v>
      </c>
      <c r="T108" s="3" t="s">
        <v>4406</v>
      </c>
      <c r="U108" s="3" t="s">
        <v>3260</v>
      </c>
      <c r="V108" s="3" t="s">
        <v>1979</v>
      </c>
      <c r="W108" s="3" t="s">
        <v>3392</v>
      </c>
      <c r="X108" s="3" t="s">
        <v>3541</v>
      </c>
      <c r="Y108" s="3" t="s">
        <v>4575</v>
      </c>
      <c r="Z108" s="3" t="s">
        <v>2071</v>
      </c>
      <c r="AA108" s="3" t="s">
        <v>4511</v>
      </c>
      <c r="AB108" s="3" t="s">
        <v>1155</v>
      </c>
      <c r="AC108" s="3" t="s">
        <v>2174</v>
      </c>
      <c r="AD108" s="3" t="s">
        <v>2244</v>
      </c>
      <c r="AE108" s="3" t="s">
        <v>4159</v>
      </c>
      <c r="AF108" s="3" t="s">
        <v>2341</v>
      </c>
    </row>
    <row r="109" spans="1:32" ht="60" x14ac:dyDescent="0.25">
      <c r="A109" s="15" t="s">
        <v>853</v>
      </c>
      <c r="B109" s="15" t="s">
        <v>121</v>
      </c>
      <c r="C109" s="9" t="s">
        <v>852</v>
      </c>
      <c r="D109" s="8" t="s">
        <v>3690</v>
      </c>
      <c r="E109" s="8" t="s">
        <v>1378</v>
      </c>
      <c r="F109" s="9" t="s">
        <v>1220</v>
      </c>
      <c r="G109" s="8" t="s">
        <v>2415</v>
      </c>
      <c r="H109" s="16" t="s">
        <v>2550</v>
      </c>
      <c r="I109" s="8" t="s">
        <v>1588</v>
      </c>
      <c r="J109" s="16" t="s">
        <v>1481</v>
      </c>
      <c r="K109" s="16" t="s">
        <v>1690</v>
      </c>
      <c r="L109" s="8" t="s">
        <v>2698</v>
      </c>
      <c r="M109" s="8" t="s">
        <v>4311</v>
      </c>
      <c r="N109" s="8" t="s">
        <v>1788</v>
      </c>
      <c r="O109" s="8" t="s">
        <v>3928</v>
      </c>
      <c r="P109" s="8" t="s">
        <v>1880</v>
      </c>
      <c r="Q109" s="8" t="s">
        <v>2838</v>
      </c>
      <c r="R109" s="8" t="s">
        <v>2983</v>
      </c>
      <c r="S109" s="8" t="s">
        <v>4707</v>
      </c>
      <c r="T109" s="3" t="s">
        <v>4407</v>
      </c>
      <c r="U109" s="3" t="s">
        <v>3261</v>
      </c>
      <c r="V109" s="3" t="s">
        <v>1980</v>
      </c>
      <c r="W109" s="3" t="s">
        <v>3393</v>
      </c>
      <c r="X109" s="3" t="s">
        <v>3542</v>
      </c>
      <c r="Y109" s="3" t="s">
        <v>2072</v>
      </c>
      <c r="Z109" s="3" t="s">
        <v>2072</v>
      </c>
      <c r="AA109" s="3" t="s">
        <v>1281</v>
      </c>
      <c r="AB109" s="3" t="s">
        <v>1281</v>
      </c>
      <c r="AC109" s="3" t="s">
        <v>2175</v>
      </c>
      <c r="AD109" s="3" t="s">
        <v>2245</v>
      </c>
      <c r="AE109" s="3" t="s">
        <v>4160</v>
      </c>
      <c r="AF109" s="3" t="s">
        <v>2342</v>
      </c>
    </row>
    <row r="110" spans="1:32" ht="30" x14ac:dyDescent="0.25">
      <c r="A110" s="15" t="s">
        <v>854</v>
      </c>
      <c r="B110" s="15" t="s">
        <v>842</v>
      </c>
      <c r="C110" s="9" t="s">
        <v>1010</v>
      </c>
      <c r="D110" s="18" t="s">
        <v>3691</v>
      </c>
      <c r="E110" s="18" t="s">
        <v>1379</v>
      </c>
      <c r="F110" s="9" t="s">
        <v>4822</v>
      </c>
      <c r="G110" s="8" t="s">
        <v>4865</v>
      </c>
      <c r="H110" s="16" t="s">
        <v>2551</v>
      </c>
      <c r="I110" s="8" t="s">
        <v>1589</v>
      </c>
      <c r="J110" s="16" t="s">
        <v>1482</v>
      </c>
      <c r="K110" s="16" t="s">
        <v>1691</v>
      </c>
      <c r="L110" s="8" t="s">
        <v>2699</v>
      </c>
      <c r="M110" s="8" t="s">
        <v>4312</v>
      </c>
      <c r="N110" s="8" t="s">
        <v>1789</v>
      </c>
      <c r="O110" s="8" t="s">
        <v>3929</v>
      </c>
      <c r="P110" s="8" t="s">
        <v>1881</v>
      </c>
      <c r="Q110" s="8" t="s">
        <v>2839</v>
      </c>
      <c r="R110" s="8" t="s">
        <v>2984</v>
      </c>
      <c r="S110" s="8" t="s">
        <v>4708</v>
      </c>
      <c r="T110" s="3" t="s">
        <v>4408</v>
      </c>
      <c r="U110" s="3" t="s">
        <v>3262</v>
      </c>
      <c r="V110" s="3" t="s">
        <v>1981</v>
      </c>
      <c r="W110" s="3" t="s">
        <v>3394</v>
      </c>
      <c r="X110" s="3" t="s">
        <v>3543</v>
      </c>
      <c r="Y110" s="3" t="s">
        <v>4576</v>
      </c>
      <c r="Z110" s="3" t="s">
        <v>2073</v>
      </c>
      <c r="AA110" s="3" t="s">
        <v>4512</v>
      </c>
      <c r="AB110" s="3" t="s">
        <v>1282</v>
      </c>
      <c r="AC110" s="3" t="s">
        <v>2176</v>
      </c>
      <c r="AD110" s="3" t="s">
        <v>2246</v>
      </c>
      <c r="AE110" s="3" t="s">
        <v>4161</v>
      </c>
      <c r="AF110" s="3" t="s">
        <v>2343</v>
      </c>
    </row>
    <row r="111" spans="1:32" x14ac:dyDescent="0.25">
      <c r="A111" s="15" t="s">
        <v>853</v>
      </c>
      <c r="B111" s="15" t="s">
        <v>120</v>
      </c>
      <c r="C111" s="9" t="s">
        <v>120</v>
      </c>
      <c r="D111" s="8" t="s">
        <v>3692</v>
      </c>
      <c r="E111" s="8" t="s">
        <v>369</v>
      </c>
      <c r="F111" s="9" t="s">
        <v>437</v>
      </c>
      <c r="G111" s="8" t="s">
        <v>436</v>
      </c>
      <c r="H111" s="16" t="s">
        <v>2552</v>
      </c>
      <c r="I111" s="8" t="s">
        <v>549</v>
      </c>
      <c r="J111" s="16" t="s">
        <v>620</v>
      </c>
      <c r="K111" s="16" t="s">
        <v>491</v>
      </c>
      <c r="L111" s="8" t="s">
        <v>2700</v>
      </c>
      <c r="M111" s="8" t="s">
        <v>4313</v>
      </c>
      <c r="N111" s="8" t="s">
        <v>724</v>
      </c>
      <c r="O111" s="8" t="s">
        <v>3930</v>
      </c>
      <c r="P111" s="8" t="s">
        <v>587</v>
      </c>
      <c r="Q111" s="8" t="s">
        <v>2840</v>
      </c>
      <c r="R111" s="8" t="s">
        <v>2985</v>
      </c>
      <c r="S111" s="8" t="s">
        <v>3086</v>
      </c>
      <c r="T111" s="3" t="s">
        <v>4409</v>
      </c>
      <c r="U111" s="3" t="s">
        <v>3263</v>
      </c>
      <c r="V111" s="3" t="s">
        <v>753</v>
      </c>
      <c r="W111" s="3" t="s">
        <v>3395</v>
      </c>
      <c r="X111" s="3" t="s">
        <v>3544</v>
      </c>
      <c r="Y111" s="3" t="s">
        <v>476</v>
      </c>
      <c r="Z111" s="3" t="s">
        <v>154</v>
      </c>
      <c r="AA111" s="3" t="s">
        <v>4513</v>
      </c>
      <c r="AB111" s="3" t="s">
        <v>381</v>
      </c>
      <c r="AC111" s="3" t="s">
        <v>215</v>
      </c>
      <c r="AD111" s="3" t="s">
        <v>391</v>
      </c>
      <c r="AE111" s="3" t="s">
        <v>4162</v>
      </c>
      <c r="AF111" s="3" t="s">
        <v>516</v>
      </c>
    </row>
    <row r="112" spans="1:32" ht="30" x14ac:dyDescent="0.25">
      <c r="A112" s="15" t="s">
        <v>853</v>
      </c>
      <c r="B112" s="15" t="s">
        <v>48</v>
      </c>
      <c r="C112" s="9" t="s">
        <v>48</v>
      </c>
      <c r="D112" s="8" t="s">
        <v>3693</v>
      </c>
      <c r="E112" s="8" t="s">
        <v>234</v>
      </c>
      <c r="F112" s="9" t="s">
        <v>439</v>
      </c>
      <c r="G112" s="8" t="s">
        <v>438</v>
      </c>
      <c r="H112" s="16" t="s">
        <v>2553</v>
      </c>
      <c r="I112" s="8" t="s">
        <v>550</v>
      </c>
      <c r="J112" s="16" t="s">
        <v>621</v>
      </c>
      <c r="K112" s="16" t="s">
        <v>281</v>
      </c>
      <c r="L112" s="8" t="s">
        <v>2701</v>
      </c>
      <c r="M112" s="8" t="s">
        <v>4314</v>
      </c>
      <c r="N112" s="8" t="s">
        <v>670</v>
      </c>
      <c r="O112" s="8" t="s">
        <v>3931</v>
      </c>
      <c r="P112" s="8" t="s">
        <v>588</v>
      </c>
      <c r="Q112" s="8" t="s">
        <v>2841</v>
      </c>
      <c r="R112" s="8" t="s">
        <v>2986</v>
      </c>
      <c r="S112" s="8" t="s">
        <v>3087</v>
      </c>
      <c r="T112" s="3" t="s">
        <v>4410</v>
      </c>
      <c r="U112" s="3" t="s">
        <v>3264</v>
      </c>
      <c r="V112" s="3" t="s">
        <v>754</v>
      </c>
      <c r="W112" s="3" t="s">
        <v>3396</v>
      </c>
      <c r="X112" s="3" t="s">
        <v>3545</v>
      </c>
      <c r="Y112" s="3" t="s">
        <v>155</v>
      </c>
      <c r="Z112" s="3" t="s">
        <v>155</v>
      </c>
      <c r="AA112" s="3" t="s">
        <v>137</v>
      </c>
      <c r="AB112" s="3" t="s">
        <v>382</v>
      </c>
      <c r="AC112" s="3" t="s">
        <v>681</v>
      </c>
      <c r="AD112" s="3" t="s">
        <v>4637</v>
      </c>
      <c r="AE112" s="3" t="s">
        <v>4163</v>
      </c>
      <c r="AF112" s="3" t="s">
        <v>527</v>
      </c>
    </row>
    <row r="113" spans="1:32" x14ac:dyDescent="0.25">
      <c r="A113" s="15" t="s">
        <v>853</v>
      </c>
      <c r="B113" s="15" t="s">
        <v>856</v>
      </c>
      <c r="C113" s="9" t="s">
        <v>856</v>
      </c>
      <c r="D113" s="8" t="s">
        <v>3694</v>
      </c>
      <c r="E113" s="8" t="s">
        <v>1380</v>
      </c>
      <c r="F113" s="9" t="s">
        <v>1221</v>
      </c>
      <c r="G113" s="8" t="s">
        <v>1221</v>
      </c>
      <c r="H113" s="16" t="s">
        <v>2554</v>
      </c>
      <c r="I113" s="8" t="s">
        <v>1590</v>
      </c>
      <c r="J113" s="16" t="s">
        <v>1483</v>
      </c>
      <c r="K113" s="16" t="s">
        <v>1692</v>
      </c>
      <c r="L113" s="8" t="s">
        <v>2702</v>
      </c>
      <c r="M113" s="8" t="s">
        <v>4315</v>
      </c>
      <c r="N113" s="8" t="s">
        <v>1790</v>
      </c>
      <c r="O113" s="8" t="s">
        <v>3932</v>
      </c>
      <c r="P113" s="8" t="s">
        <v>1882</v>
      </c>
      <c r="Q113" s="8" t="s">
        <v>2842</v>
      </c>
      <c r="R113" s="8" t="s">
        <v>2987</v>
      </c>
      <c r="S113" s="8" t="s">
        <v>3088</v>
      </c>
      <c r="T113" s="3" t="s">
        <v>4411</v>
      </c>
      <c r="U113" s="3" t="s">
        <v>3265</v>
      </c>
      <c r="V113" s="3" t="s">
        <v>1982</v>
      </c>
      <c r="W113" s="3" t="s">
        <v>3397</v>
      </c>
      <c r="X113" s="3" t="s">
        <v>3546</v>
      </c>
      <c r="Y113" s="3" t="s">
        <v>2074</v>
      </c>
      <c r="Z113" s="3" t="s">
        <v>2074</v>
      </c>
      <c r="AA113" s="3" t="s">
        <v>1156</v>
      </c>
      <c r="AB113" s="3" t="s">
        <v>1156</v>
      </c>
      <c r="AC113" s="3" t="s">
        <v>2177</v>
      </c>
      <c r="AD113" s="3" t="s">
        <v>2247</v>
      </c>
      <c r="AE113" s="3" t="s">
        <v>4164</v>
      </c>
      <c r="AF113" s="3" t="s">
        <v>2344</v>
      </c>
    </row>
    <row r="114" spans="1:32" ht="30" x14ac:dyDescent="0.25">
      <c r="A114" s="15" t="s">
        <v>853</v>
      </c>
      <c r="B114" s="15" t="s">
        <v>897</v>
      </c>
      <c r="C114" s="9" t="s">
        <v>49</v>
      </c>
      <c r="D114" s="8" t="s">
        <v>3695</v>
      </c>
      <c r="E114" s="8" t="s">
        <v>235</v>
      </c>
      <c r="F114" s="9" t="s">
        <v>441</v>
      </c>
      <c r="G114" s="8" t="s">
        <v>440</v>
      </c>
      <c r="H114" s="16" t="s">
        <v>2555</v>
      </c>
      <c r="I114" s="8" t="s">
        <v>551</v>
      </c>
      <c r="J114" s="16" t="s">
        <v>622</v>
      </c>
      <c r="K114" s="16" t="s">
        <v>492</v>
      </c>
      <c r="L114" s="8" t="s">
        <v>2703</v>
      </c>
      <c r="M114" s="8" t="s">
        <v>4316</v>
      </c>
      <c r="N114" s="8" t="s">
        <v>725</v>
      </c>
      <c r="O114" s="8" t="s">
        <v>3933</v>
      </c>
      <c r="P114" s="8" t="s">
        <v>589</v>
      </c>
      <c r="Q114" s="8" t="s">
        <v>2843</v>
      </c>
      <c r="R114" s="8" t="s">
        <v>2988</v>
      </c>
      <c r="S114" s="8" t="s">
        <v>3089</v>
      </c>
      <c r="T114" s="3" t="s">
        <v>3148</v>
      </c>
      <c r="U114" s="3" t="s">
        <v>3266</v>
      </c>
      <c r="V114" s="3" t="s">
        <v>755</v>
      </c>
      <c r="W114" s="3" t="s">
        <v>3398</v>
      </c>
      <c r="X114" s="3" t="s">
        <v>3547</v>
      </c>
      <c r="Y114" s="3" t="s">
        <v>156</v>
      </c>
      <c r="Z114" s="3" t="s">
        <v>167</v>
      </c>
      <c r="AA114" s="3" t="s">
        <v>138</v>
      </c>
      <c r="AB114" s="3" t="s">
        <v>138</v>
      </c>
      <c r="AC114" s="3" t="s">
        <v>682</v>
      </c>
      <c r="AD114" s="3" t="s">
        <v>4638</v>
      </c>
      <c r="AE114" s="3" t="s">
        <v>4165</v>
      </c>
      <c r="AF114" s="3" t="s">
        <v>204</v>
      </c>
    </row>
    <row r="115" spans="1:32" ht="30" x14ac:dyDescent="0.25">
      <c r="A115" s="15" t="s">
        <v>853</v>
      </c>
      <c r="B115" s="15" t="s">
        <v>898</v>
      </c>
      <c r="C115" s="9" t="s">
        <v>50</v>
      </c>
      <c r="D115" s="8" t="s">
        <v>3696</v>
      </c>
      <c r="E115" s="8" t="s">
        <v>401</v>
      </c>
      <c r="F115" s="9" t="s">
        <v>443</v>
      </c>
      <c r="G115" s="8" t="s">
        <v>442</v>
      </c>
      <c r="H115" s="16" t="s">
        <v>2556</v>
      </c>
      <c r="I115" s="8" t="s">
        <v>552</v>
      </c>
      <c r="J115" s="16" t="s">
        <v>623</v>
      </c>
      <c r="K115" s="16" t="s">
        <v>493</v>
      </c>
      <c r="L115" s="8" t="s">
        <v>2704</v>
      </c>
      <c r="M115" s="8" t="s">
        <v>4317</v>
      </c>
      <c r="N115" s="8" t="s">
        <v>726</v>
      </c>
      <c r="O115" s="8" t="s">
        <v>3934</v>
      </c>
      <c r="P115" s="8" t="s">
        <v>590</v>
      </c>
      <c r="Q115" s="8" t="s">
        <v>2844</v>
      </c>
      <c r="R115" s="8" t="s">
        <v>2989</v>
      </c>
      <c r="S115" s="8" t="s">
        <v>4709</v>
      </c>
      <c r="T115" s="3" t="s">
        <v>4368</v>
      </c>
      <c r="U115" s="3" t="s">
        <v>3267</v>
      </c>
      <c r="V115" s="3" t="s">
        <v>756</v>
      </c>
      <c r="W115" s="3" t="s">
        <v>3399</v>
      </c>
      <c r="X115" s="3" t="s">
        <v>3548</v>
      </c>
      <c r="Y115" s="3" t="s">
        <v>157</v>
      </c>
      <c r="Z115" s="3" t="s">
        <v>168</v>
      </c>
      <c r="AA115" s="3" t="s">
        <v>139</v>
      </c>
      <c r="AB115" s="3" t="s">
        <v>408</v>
      </c>
      <c r="AC115" s="3" t="s">
        <v>216</v>
      </c>
      <c r="AD115" s="3" t="s">
        <v>4639</v>
      </c>
      <c r="AE115" s="3" t="s">
        <v>4166</v>
      </c>
      <c r="AF115" s="3" t="s">
        <v>517</v>
      </c>
    </row>
    <row r="116" spans="1:32" ht="30" x14ac:dyDescent="0.25">
      <c r="A116" s="15" t="s">
        <v>853</v>
      </c>
      <c r="B116" s="15" t="s">
        <v>51</v>
      </c>
      <c r="C116" s="9" t="s">
        <v>51</v>
      </c>
      <c r="D116" s="8" t="s">
        <v>3697</v>
      </c>
      <c r="E116" s="8" t="s">
        <v>402</v>
      </c>
      <c r="F116" s="9" t="s">
        <v>445</v>
      </c>
      <c r="G116" s="8" t="s">
        <v>444</v>
      </c>
      <c r="H116" s="16" t="s">
        <v>2557</v>
      </c>
      <c r="I116" s="8" t="s">
        <v>553</v>
      </c>
      <c r="J116" s="16" t="s">
        <v>624</v>
      </c>
      <c r="K116" s="16" t="s">
        <v>494</v>
      </c>
      <c r="L116" s="8" t="s">
        <v>2705</v>
      </c>
      <c r="M116" s="8" t="s">
        <v>4318</v>
      </c>
      <c r="N116" s="8" t="s">
        <v>658</v>
      </c>
      <c r="O116" s="8" t="s">
        <v>3935</v>
      </c>
      <c r="P116" s="8" t="s">
        <v>591</v>
      </c>
      <c r="Q116" s="8" t="s">
        <v>2845</v>
      </c>
      <c r="R116" s="8" t="s">
        <v>2990</v>
      </c>
      <c r="S116" s="8" t="s">
        <v>4710</v>
      </c>
      <c r="T116" s="3" t="s">
        <v>4412</v>
      </c>
      <c r="U116" s="3" t="s">
        <v>3268</v>
      </c>
      <c r="V116" s="3" t="s">
        <v>757</v>
      </c>
      <c r="W116" s="3" t="s">
        <v>3400</v>
      </c>
      <c r="X116" s="3" t="s">
        <v>3549</v>
      </c>
      <c r="Y116" s="3" t="s">
        <v>477</v>
      </c>
      <c r="Z116" s="3" t="s">
        <v>472</v>
      </c>
      <c r="AA116" s="3" t="s">
        <v>4514</v>
      </c>
      <c r="AB116" s="3" t="s">
        <v>409</v>
      </c>
      <c r="AC116" s="3" t="s">
        <v>217</v>
      </c>
      <c r="AD116" s="3" t="s">
        <v>180</v>
      </c>
      <c r="AE116" s="3" t="s">
        <v>4167</v>
      </c>
      <c r="AF116" s="3" t="s">
        <v>518</v>
      </c>
    </row>
    <row r="117" spans="1:32" ht="30" x14ac:dyDescent="0.25">
      <c r="A117" s="15" t="s">
        <v>853</v>
      </c>
      <c r="B117" s="15" t="s">
        <v>52</v>
      </c>
      <c r="C117" s="9" t="s">
        <v>52</v>
      </c>
      <c r="D117" s="8" t="s">
        <v>3698</v>
      </c>
      <c r="E117" s="8" t="s">
        <v>403</v>
      </c>
      <c r="F117" s="9" t="s">
        <v>447</v>
      </c>
      <c r="G117" s="8" t="s">
        <v>446</v>
      </c>
      <c r="H117" s="16" t="s">
        <v>2558</v>
      </c>
      <c r="I117" s="8" t="s">
        <v>554</v>
      </c>
      <c r="J117" s="16" t="s">
        <v>625</v>
      </c>
      <c r="K117" s="16" t="s">
        <v>495</v>
      </c>
      <c r="L117" s="8" t="s">
        <v>2706</v>
      </c>
      <c r="M117" s="8" t="s">
        <v>4319</v>
      </c>
      <c r="N117" s="8" t="s">
        <v>671</v>
      </c>
      <c r="O117" s="8" t="s">
        <v>3936</v>
      </c>
      <c r="P117" s="8" t="s">
        <v>592</v>
      </c>
      <c r="Q117" s="8" t="s">
        <v>2846</v>
      </c>
      <c r="R117" s="8" t="s">
        <v>2991</v>
      </c>
      <c r="S117" s="8" t="s">
        <v>4711</v>
      </c>
      <c r="T117" s="3" t="s">
        <v>4413</v>
      </c>
      <c r="U117" s="3" t="s">
        <v>3269</v>
      </c>
      <c r="V117" s="3" t="s">
        <v>758</v>
      </c>
      <c r="W117" s="3" t="s">
        <v>3401</v>
      </c>
      <c r="X117" s="3" t="s">
        <v>3550</v>
      </c>
      <c r="Y117" s="3" t="s">
        <v>478</v>
      </c>
      <c r="Z117" s="3" t="s">
        <v>637</v>
      </c>
      <c r="AA117" s="3" t="s">
        <v>140</v>
      </c>
      <c r="AB117" s="3" t="s">
        <v>410</v>
      </c>
      <c r="AC117" s="3" t="s">
        <v>218</v>
      </c>
      <c r="AD117" s="3" t="s">
        <v>4640</v>
      </c>
      <c r="AE117" s="3" t="s">
        <v>4168</v>
      </c>
      <c r="AF117" s="3" t="s">
        <v>519</v>
      </c>
    </row>
    <row r="118" spans="1:32" ht="45" x14ac:dyDescent="0.25">
      <c r="A118" s="15" t="s">
        <v>853</v>
      </c>
      <c r="B118" s="15" t="s">
        <v>857</v>
      </c>
      <c r="C118" s="9" t="s">
        <v>47</v>
      </c>
      <c r="D118" s="8" t="s">
        <v>3699</v>
      </c>
      <c r="E118" s="8" t="s">
        <v>233</v>
      </c>
      <c r="F118" s="9" t="s">
        <v>435</v>
      </c>
      <c r="G118" s="8" t="s">
        <v>435</v>
      </c>
      <c r="H118" s="16" t="s">
        <v>2559</v>
      </c>
      <c r="I118" s="8" t="s">
        <v>548</v>
      </c>
      <c r="J118" s="16" t="s">
        <v>619</v>
      </c>
      <c r="K118" s="16" t="s">
        <v>490</v>
      </c>
      <c r="L118" s="8" t="s">
        <v>2707</v>
      </c>
      <c r="M118" s="8" t="s">
        <v>4320</v>
      </c>
      <c r="N118" s="8" t="s">
        <v>657</v>
      </c>
      <c r="O118" s="8" t="s">
        <v>3937</v>
      </c>
      <c r="P118" s="8" t="s">
        <v>586</v>
      </c>
      <c r="Q118" s="8" t="s">
        <v>2847</v>
      </c>
      <c r="R118" s="8" t="s">
        <v>2992</v>
      </c>
      <c r="S118" s="8" t="s">
        <v>4712</v>
      </c>
      <c r="T118" s="3" t="s">
        <v>4369</v>
      </c>
      <c r="U118" s="3" t="s">
        <v>3270</v>
      </c>
      <c r="V118" s="3" t="s">
        <v>752</v>
      </c>
      <c r="W118" s="3" t="s">
        <v>3402</v>
      </c>
      <c r="X118" s="3" t="s">
        <v>3551</v>
      </c>
      <c r="Y118" s="3" t="s">
        <v>4577</v>
      </c>
      <c r="Z118" s="3" t="s">
        <v>153</v>
      </c>
      <c r="AA118" s="3" t="s">
        <v>4515</v>
      </c>
      <c r="AB118" s="3" t="s">
        <v>244</v>
      </c>
      <c r="AC118" s="3" t="s">
        <v>680</v>
      </c>
      <c r="AD118" s="3" t="s">
        <v>4641</v>
      </c>
      <c r="AE118" s="3" t="s">
        <v>4169</v>
      </c>
      <c r="AF118" s="3" t="s">
        <v>515</v>
      </c>
    </row>
    <row r="119" spans="1:32" ht="30" x14ac:dyDescent="0.25">
      <c r="A119" s="15" t="s">
        <v>853</v>
      </c>
      <c r="B119" s="15" t="s">
        <v>858</v>
      </c>
      <c r="C119" s="9" t="s">
        <v>4735</v>
      </c>
      <c r="D119" s="8" t="s">
        <v>4736</v>
      </c>
      <c r="E119" s="8" t="s">
        <v>4734</v>
      </c>
      <c r="F119" s="9" t="s">
        <v>1222</v>
      </c>
      <c r="G119" s="8" t="s">
        <v>2416</v>
      </c>
      <c r="H119" s="16" t="s">
        <v>4737</v>
      </c>
      <c r="I119" s="8" t="s">
        <v>4738</v>
      </c>
      <c r="J119" s="16" t="s">
        <v>4739</v>
      </c>
      <c r="K119" s="16" t="s">
        <v>4740</v>
      </c>
      <c r="L119" s="8" t="s">
        <v>4741</v>
      </c>
      <c r="M119" s="8" t="s">
        <v>4742</v>
      </c>
      <c r="N119" s="8" t="s">
        <v>4743</v>
      </c>
      <c r="O119" s="8" t="s">
        <v>4744</v>
      </c>
      <c r="P119" s="8" t="s">
        <v>4745</v>
      </c>
      <c r="Q119" s="8" t="s">
        <v>4746</v>
      </c>
      <c r="R119" s="8" t="s">
        <v>4747</v>
      </c>
      <c r="S119" s="8" t="s">
        <v>4748</v>
      </c>
      <c r="T119" s="3" t="s">
        <v>4414</v>
      </c>
      <c r="U119" s="3" t="s">
        <v>4749</v>
      </c>
      <c r="V119" s="3" t="s">
        <v>4750</v>
      </c>
      <c r="W119" s="3" t="s">
        <v>4751</v>
      </c>
      <c r="X119" s="3" t="s">
        <v>4752</v>
      </c>
      <c r="Y119" s="3" t="s">
        <v>4753</v>
      </c>
      <c r="Z119" s="3" t="s">
        <v>4893</v>
      </c>
      <c r="AA119" s="3" t="s">
        <v>4754</v>
      </c>
      <c r="AB119" s="3" t="s">
        <v>4754</v>
      </c>
      <c r="AC119" s="3" t="s">
        <v>4755</v>
      </c>
      <c r="AD119" s="3" t="s">
        <v>4756</v>
      </c>
      <c r="AE119" s="3" t="s">
        <v>4757</v>
      </c>
      <c r="AF119" s="3" t="s">
        <v>4758</v>
      </c>
    </row>
    <row r="120" spans="1:32" ht="45" x14ac:dyDescent="0.25">
      <c r="A120" s="15" t="s">
        <v>853</v>
      </c>
      <c r="B120" s="15" t="s">
        <v>859</v>
      </c>
      <c r="C120" s="9" t="s">
        <v>860</v>
      </c>
      <c r="D120" s="8" t="s">
        <v>3700</v>
      </c>
      <c r="E120" s="8" t="s">
        <v>1381</v>
      </c>
      <c r="F120" s="9" t="s">
        <v>1223</v>
      </c>
      <c r="G120" s="8" t="s">
        <v>2417</v>
      </c>
      <c r="H120" s="16" t="s">
        <v>2560</v>
      </c>
      <c r="I120" s="8" t="s">
        <v>1591</v>
      </c>
      <c r="J120" s="16" t="s">
        <v>1484</v>
      </c>
      <c r="K120" s="16" t="s">
        <v>1693</v>
      </c>
      <c r="L120" s="8" t="s">
        <v>2708</v>
      </c>
      <c r="M120" s="8" t="s">
        <v>4321</v>
      </c>
      <c r="N120" s="8" t="s">
        <v>1791</v>
      </c>
      <c r="O120" s="8" t="s">
        <v>3938</v>
      </c>
      <c r="P120" s="8" t="s">
        <v>1883</v>
      </c>
      <c r="Q120" s="8" t="s">
        <v>2848</v>
      </c>
      <c r="R120" s="8" t="s">
        <v>2993</v>
      </c>
      <c r="S120" s="8" t="s">
        <v>3090</v>
      </c>
      <c r="T120" s="3" t="s">
        <v>4370</v>
      </c>
      <c r="U120" s="3" t="s">
        <v>3271</v>
      </c>
      <c r="V120" s="3" t="s">
        <v>1983</v>
      </c>
      <c r="W120" s="3" t="s">
        <v>3403</v>
      </c>
      <c r="X120" s="3" t="s">
        <v>3552</v>
      </c>
      <c r="Y120" s="3" t="s">
        <v>4578</v>
      </c>
      <c r="Z120" s="3" t="s">
        <v>2075</v>
      </c>
      <c r="AA120" s="3" t="s">
        <v>4516</v>
      </c>
      <c r="AB120" s="3" t="s">
        <v>1283</v>
      </c>
      <c r="AC120" s="3" t="s">
        <v>2178</v>
      </c>
      <c r="AD120" s="3" t="s">
        <v>2248</v>
      </c>
      <c r="AE120" s="3" t="s">
        <v>4170</v>
      </c>
      <c r="AF120" s="3" t="s">
        <v>2345</v>
      </c>
    </row>
    <row r="121" spans="1:32" x14ac:dyDescent="0.25">
      <c r="A121" s="15" t="s">
        <v>853</v>
      </c>
      <c r="B121" s="15" t="s">
        <v>861</v>
      </c>
      <c r="C121" s="9" t="s">
        <v>862</v>
      </c>
      <c r="D121" s="8" t="s">
        <v>3701</v>
      </c>
      <c r="E121" s="8" t="s">
        <v>1382</v>
      </c>
      <c r="F121" s="9" t="s">
        <v>4823</v>
      </c>
      <c r="G121" s="8" t="s">
        <v>4866</v>
      </c>
      <c r="H121" s="16" t="s">
        <v>2561</v>
      </c>
      <c r="I121" s="8" t="s">
        <v>1592</v>
      </c>
      <c r="J121" s="16" t="s">
        <v>1485</v>
      </c>
      <c r="K121" s="16" t="s">
        <v>1694</v>
      </c>
      <c r="L121" s="8" t="s">
        <v>2709</v>
      </c>
      <c r="M121" s="8" t="s">
        <v>4322</v>
      </c>
      <c r="N121" s="8" t="s">
        <v>1792</v>
      </c>
      <c r="O121" s="8" t="s">
        <v>3939</v>
      </c>
      <c r="P121" s="8" t="s">
        <v>1884</v>
      </c>
      <c r="Q121" s="8" t="s">
        <v>2849</v>
      </c>
      <c r="R121" s="8" t="s">
        <v>2994</v>
      </c>
      <c r="S121" s="8" t="s">
        <v>4713</v>
      </c>
      <c r="T121" s="3" t="s">
        <v>4415</v>
      </c>
      <c r="U121" s="3" t="s">
        <v>3272</v>
      </c>
      <c r="V121" s="3" t="s">
        <v>1984</v>
      </c>
      <c r="W121" s="3" t="s">
        <v>3404</v>
      </c>
      <c r="X121" s="3" t="s">
        <v>3553</v>
      </c>
      <c r="Y121" s="3" t="s">
        <v>4579</v>
      </c>
      <c r="Z121" s="3" t="s">
        <v>2076</v>
      </c>
      <c r="AA121" s="3" t="s">
        <v>4517</v>
      </c>
      <c r="AB121" s="3" t="s">
        <v>1284</v>
      </c>
      <c r="AC121" s="3" t="s">
        <v>2179</v>
      </c>
      <c r="AD121" s="3" t="s">
        <v>4642</v>
      </c>
      <c r="AE121" s="3" t="s">
        <v>4171</v>
      </c>
      <c r="AF121" s="3" t="s">
        <v>2346</v>
      </c>
    </row>
    <row r="122" spans="1:32" ht="30" x14ac:dyDescent="0.25">
      <c r="A122" s="15" t="s">
        <v>853</v>
      </c>
      <c r="B122" s="15" t="s">
        <v>863</v>
      </c>
      <c r="C122" s="9" t="s">
        <v>863</v>
      </c>
      <c r="D122" s="8" t="s">
        <v>3702</v>
      </c>
      <c r="E122" s="8" t="s">
        <v>1383</v>
      </c>
      <c r="F122" s="9" t="s">
        <v>4824</v>
      </c>
      <c r="G122" s="8" t="s">
        <v>4867</v>
      </c>
      <c r="H122" s="16" t="s">
        <v>2562</v>
      </c>
      <c r="I122" s="8" t="s">
        <v>1593</v>
      </c>
      <c r="J122" s="16" t="s">
        <v>1486</v>
      </c>
      <c r="K122" s="16" t="s">
        <v>1695</v>
      </c>
      <c r="L122" s="8" t="s">
        <v>2710</v>
      </c>
      <c r="M122" s="8" t="s">
        <v>4323</v>
      </c>
      <c r="N122" s="8" t="s">
        <v>1793</v>
      </c>
      <c r="O122" s="8" t="s">
        <v>3940</v>
      </c>
      <c r="P122" s="8" t="s">
        <v>1885</v>
      </c>
      <c r="Q122" s="8" t="s">
        <v>2850</v>
      </c>
      <c r="R122" s="8" t="s">
        <v>2995</v>
      </c>
      <c r="S122" s="8" t="s">
        <v>4714</v>
      </c>
      <c r="T122" s="3" t="s">
        <v>4416</v>
      </c>
      <c r="U122" s="3" t="s">
        <v>3273</v>
      </c>
      <c r="V122" s="3" t="s">
        <v>1985</v>
      </c>
      <c r="W122" s="3" t="s">
        <v>3405</v>
      </c>
      <c r="X122" s="3" t="s">
        <v>3554</v>
      </c>
      <c r="Y122" s="3" t="s">
        <v>4580</v>
      </c>
      <c r="Z122" s="3" t="s">
        <v>2077</v>
      </c>
      <c r="AA122" s="3" t="s">
        <v>4518</v>
      </c>
      <c r="AB122" s="3" t="s">
        <v>1285</v>
      </c>
      <c r="AC122" s="3" t="s">
        <v>2180</v>
      </c>
      <c r="AD122" s="3" t="s">
        <v>4643</v>
      </c>
      <c r="AE122" s="3" t="s">
        <v>4172</v>
      </c>
      <c r="AF122" s="3" t="s">
        <v>2347</v>
      </c>
    </row>
    <row r="123" spans="1:32" ht="30" x14ac:dyDescent="0.25">
      <c r="A123" s="15" t="s">
        <v>853</v>
      </c>
      <c r="B123" s="15" t="s">
        <v>864</v>
      </c>
      <c r="C123" s="9" t="s">
        <v>865</v>
      </c>
      <c r="D123" s="8" t="s">
        <v>3703</v>
      </c>
      <c r="E123" s="8" t="s">
        <v>1384</v>
      </c>
      <c r="F123" s="9" t="s">
        <v>1224</v>
      </c>
      <c r="G123" s="8" t="s">
        <v>2418</v>
      </c>
      <c r="H123" s="16" t="s">
        <v>2563</v>
      </c>
      <c r="I123" s="8" t="s">
        <v>1594</v>
      </c>
      <c r="J123" s="16" t="s">
        <v>1487</v>
      </c>
      <c r="K123" s="16" t="s">
        <v>1696</v>
      </c>
      <c r="L123" s="8" t="s">
        <v>2711</v>
      </c>
      <c r="M123" s="8" t="s">
        <v>4324</v>
      </c>
      <c r="N123" s="8" t="s">
        <v>1794</v>
      </c>
      <c r="O123" s="8" t="s">
        <v>3941</v>
      </c>
      <c r="P123" s="8" t="s">
        <v>1886</v>
      </c>
      <c r="Q123" s="8" t="s">
        <v>2851</v>
      </c>
      <c r="R123" s="8" t="s">
        <v>2996</v>
      </c>
      <c r="S123" s="8" t="s">
        <v>4715</v>
      </c>
      <c r="T123" s="3" t="s">
        <v>4417</v>
      </c>
      <c r="U123" s="3" t="s">
        <v>3274</v>
      </c>
      <c r="V123" s="3" t="s">
        <v>1986</v>
      </c>
      <c r="W123" s="3" t="s">
        <v>3406</v>
      </c>
      <c r="X123" s="3" t="s">
        <v>3555</v>
      </c>
      <c r="Y123" s="3" t="s">
        <v>4581</v>
      </c>
      <c r="Z123" s="3" t="s">
        <v>2078</v>
      </c>
      <c r="AA123" s="3" t="s">
        <v>4519</v>
      </c>
      <c r="AB123" s="3" t="s">
        <v>1286</v>
      </c>
      <c r="AC123" s="3" t="s">
        <v>2181</v>
      </c>
      <c r="AD123" s="3" t="s">
        <v>4644</v>
      </c>
      <c r="AE123" s="3" t="s">
        <v>4173</v>
      </c>
      <c r="AF123" s="3" t="s">
        <v>2348</v>
      </c>
    </row>
    <row r="124" spans="1:32" x14ac:dyDescent="0.25">
      <c r="A124" s="15" t="s">
        <v>853</v>
      </c>
      <c r="B124" s="15" t="s">
        <v>98</v>
      </c>
      <c r="C124" s="9" t="s">
        <v>98</v>
      </c>
      <c r="D124" s="8" t="s">
        <v>3704</v>
      </c>
      <c r="E124" s="8" t="s">
        <v>372</v>
      </c>
      <c r="F124" s="9" t="s">
        <v>453</v>
      </c>
      <c r="G124" s="8" t="s">
        <v>452</v>
      </c>
      <c r="H124" s="16" t="s">
        <v>2564</v>
      </c>
      <c r="I124" s="8" t="s">
        <v>559</v>
      </c>
      <c r="J124" s="16" t="s">
        <v>629</v>
      </c>
      <c r="K124" s="16" t="s">
        <v>498</v>
      </c>
      <c r="L124" s="8" t="s">
        <v>2712</v>
      </c>
      <c r="M124" s="8" t="s">
        <v>4325</v>
      </c>
      <c r="N124" s="8" t="s">
        <v>260</v>
      </c>
      <c r="O124" s="8" t="s">
        <v>3942</v>
      </c>
      <c r="P124" s="8" t="s">
        <v>597</v>
      </c>
      <c r="Q124" s="8" t="s">
        <v>2852</v>
      </c>
      <c r="R124" s="8" t="s">
        <v>2997</v>
      </c>
      <c r="S124" s="8" t="s">
        <v>3091</v>
      </c>
      <c r="T124" s="3" t="s">
        <v>4371</v>
      </c>
      <c r="U124" s="3" t="s">
        <v>3275</v>
      </c>
      <c r="V124" s="3" t="s">
        <v>763</v>
      </c>
      <c r="W124" s="3" t="s">
        <v>3407</v>
      </c>
      <c r="X124" s="3" t="s">
        <v>3556</v>
      </c>
      <c r="Y124" s="3" t="s">
        <v>4582</v>
      </c>
      <c r="Z124" s="3" t="s">
        <v>158</v>
      </c>
      <c r="AA124" s="3" t="s">
        <v>141</v>
      </c>
      <c r="AB124" s="3" t="s">
        <v>383</v>
      </c>
      <c r="AC124" s="3" t="s">
        <v>219</v>
      </c>
      <c r="AD124" s="3" t="s">
        <v>4645</v>
      </c>
      <c r="AE124" s="3" t="s">
        <v>4174</v>
      </c>
      <c r="AF124" s="3" t="s">
        <v>522</v>
      </c>
    </row>
    <row r="125" spans="1:32" ht="30" x14ac:dyDescent="0.25">
      <c r="A125" s="15" t="s">
        <v>853</v>
      </c>
      <c r="B125" s="15" t="s">
        <v>866</v>
      </c>
      <c r="C125" s="9" t="s">
        <v>867</v>
      </c>
      <c r="D125" s="8" t="s">
        <v>3705</v>
      </c>
      <c r="E125" s="8" t="s">
        <v>1385</v>
      </c>
      <c r="F125" s="9" t="s">
        <v>1225</v>
      </c>
      <c r="G125" s="8" t="s">
        <v>2419</v>
      </c>
      <c r="H125" s="16" t="s">
        <v>2565</v>
      </c>
      <c r="I125" s="8" t="s">
        <v>1595</v>
      </c>
      <c r="J125" s="16" t="s">
        <v>1488</v>
      </c>
      <c r="K125" s="16" t="s">
        <v>1697</v>
      </c>
      <c r="L125" s="8" t="s">
        <v>2713</v>
      </c>
      <c r="M125" s="8" t="s">
        <v>4326</v>
      </c>
      <c r="N125" s="8" t="s">
        <v>1795</v>
      </c>
      <c r="O125" s="8" t="s">
        <v>3943</v>
      </c>
      <c r="P125" s="8" t="s">
        <v>1887</v>
      </c>
      <c r="Q125" s="8" t="s">
        <v>2853</v>
      </c>
      <c r="R125" s="8" t="s">
        <v>2998</v>
      </c>
      <c r="S125" s="8" t="s">
        <v>4716</v>
      </c>
      <c r="T125" s="3" t="s">
        <v>4418</v>
      </c>
      <c r="U125" s="3" t="s">
        <v>3276</v>
      </c>
      <c r="V125" s="3" t="s">
        <v>1987</v>
      </c>
      <c r="W125" s="3" t="s">
        <v>3408</v>
      </c>
      <c r="X125" s="3" t="s">
        <v>3557</v>
      </c>
      <c r="Y125" s="3" t="s">
        <v>2079</v>
      </c>
      <c r="Z125" s="3" t="s">
        <v>2079</v>
      </c>
      <c r="AA125" s="3" t="s">
        <v>4520</v>
      </c>
      <c r="AB125" s="3" t="s">
        <v>1287</v>
      </c>
      <c r="AC125" s="3" t="s">
        <v>2182</v>
      </c>
      <c r="AD125" s="3" t="s">
        <v>2249</v>
      </c>
      <c r="AE125" s="3" t="s">
        <v>4175</v>
      </c>
      <c r="AF125" s="3" t="s">
        <v>2349</v>
      </c>
    </row>
    <row r="126" spans="1:32" ht="30" x14ac:dyDescent="0.25">
      <c r="A126" s="15" t="s">
        <v>853</v>
      </c>
      <c r="B126" s="15" t="s">
        <v>868</v>
      </c>
      <c r="C126" s="9" t="s">
        <v>869</v>
      </c>
      <c r="D126" s="8" t="s">
        <v>3706</v>
      </c>
      <c r="E126" s="8" t="s">
        <v>1386</v>
      </c>
      <c r="F126" s="9" t="s">
        <v>1226</v>
      </c>
      <c r="G126" s="8" t="s">
        <v>2420</v>
      </c>
      <c r="H126" s="16" t="s">
        <v>2566</v>
      </c>
      <c r="I126" s="8" t="s">
        <v>1596</v>
      </c>
      <c r="J126" s="16" t="s">
        <v>1489</v>
      </c>
      <c r="K126" s="16" t="s">
        <v>1698</v>
      </c>
      <c r="L126" s="8" t="s">
        <v>2714</v>
      </c>
      <c r="M126" s="8" t="s">
        <v>4327</v>
      </c>
      <c r="N126" s="8" t="s">
        <v>1796</v>
      </c>
      <c r="O126" s="8" t="s">
        <v>3944</v>
      </c>
      <c r="P126" s="8" t="s">
        <v>1888</v>
      </c>
      <c r="Q126" s="8" t="s">
        <v>2854</v>
      </c>
      <c r="R126" s="8" t="s">
        <v>2999</v>
      </c>
      <c r="S126" s="8" t="s">
        <v>4717</v>
      </c>
      <c r="T126" s="3" t="s">
        <v>3149</v>
      </c>
      <c r="U126" s="3" t="s">
        <v>3277</v>
      </c>
      <c r="V126" s="3" t="s">
        <v>1988</v>
      </c>
      <c r="W126" s="3" t="s">
        <v>3409</v>
      </c>
      <c r="X126" s="3" t="s">
        <v>3558</v>
      </c>
      <c r="Y126" s="3" t="s">
        <v>2080</v>
      </c>
      <c r="Z126" s="3" t="s">
        <v>2080</v>
      </c>
      <c r="AA126" s="3" t="s">
        <v>1288</v>
      </c>
      <c r="AB126" s="3" t="s">
        <v>1288</v>
      </c>
      <c r="AC126" s="3" t="s">
        <v>2183</v>
      </c>
      <c r="AD126" s="3" t="s">
        <v>2250</v>
      </c>
      <c r="AE126" s="3" t="s">
        <v>4176</v>
      </c>
      <c r="AF126" s="3" t="s">
        <v>2350</v>
      </c>
    </row>
    <row r="127" spans="1:32" ht="30" x14ac:dyDescent="0.25">
      <c r="A127" s="15" t="s">
        <v>853</v>
      </c>
      <c r="B127" s="15" t="s">
        <v>870</v>
      </c>
      <c r="C127" s="9" t="s">
        <v>871</v>
      </c>
      <c r="D127" s="8" t="s">
        <v>3707</v>
      </c>
      <c r="E127" s="8" t="s">
        <v>1387</v>
      </c>
      <c r="F127" s="9" t="s">
        <v>4825</v>
      </c>
      <c r="G127" s="8" t="s">
        <v>4868</v>
      </c>
      <c r="H127" s="16" t="s">
        <v>2567</v>
      </c>
      <c r="I127" s="8" t="s">
        <v>1597</v>
      </c>
      <c r="J127" s="16" t="s">
        <v>1490</v>
      </c>
      <c r="K127" s="16" t="s">
        <v>1699</v>
      </c>
      <c r="L127" s="8" t="s">
        <v>2715</v>
      </c>
      <c r="M127" s="8" t="s">
        <v>4328</v>
      </c>
      <c r="N127" s="8" t="s">
        <v>1797</v>
      </c>
      <c r="O127" s="8" t="s">
        <v>3945</v>
      </c>
      <c r="P127" s="8" t="s">
        <v>1889</v>
      </c>
      <c r="Q127" s="8" t="s">
        <v>2855</v>
      </c>
      <c r="R127" s="8" t="s">
        <v>3000</v>
      </c>
      <c r="S127" s="8" t="s">
        <v>3092</v>
      </c>
      <c r="T127" s="3" t="s">
        <v>4419</v>
      </c>
      <c r="U127" s="3" t="s">
        <v>3278</v>
      </c>
      <c r="V127" s="3" t="s">
        <v>1989</v>
      </c>
      <c r="W127" s="3" t="s">
        <v>3410</v>
      </c>
      <c r="X127" s="3" t="s">
        <v>3559</v>
      </c>
      <c r="Y127" s="3" t="s">
        <v>2081</v>
      </c>
      <c r="Z127" s="3" t="s">
        <v>2081</v>
      </c>
      <c r="AA127" s="3" t="s">
        <v>1157</v>
      </c>
      <c r="AB127" s="3" t="s">
        <v>1157</v>
      </c>
      <c r="AC127" s="3" t="s">
        <v>2184</v>
      </c>
      <c r="AD127" s="3" t="s">
        <v>2251</v>
      </c>
      <c r="AE127" s="3" t="s">
        <v>4177</v>
      </c>
      <c r="AF127" s="3" t="s">
        <v>2351</v>
      </c>
    </row>
    <row r="128" spans="1:32" ht="30" x14ac:dyDescent="0.25">
      <c r="A128" s="15" t="s">
        <v>854</v>
      </c>
      <c r="B128" s="15" t="s">
        <v>843</v>
      </c>
      <c r="C128" s="9" t="s">
        <v>843</v>
      </c>
      <c r="D128" s="18" t="s">
        <v>3708</v>
      </c>
      <c r="E128" s="18" t="s">
        <v>1388</v>
      </c>
      <c r="F128" s="9" t="s">
        <v>1227</v>
      </c>
      <c r="G128" s="8" t="s">
        <v>2421</v>
      </c>
      <c r="H128" s="16" t="s">
        <v>2568</v>
      </c>
      <c r="I128" s="8" t="s">
        <v>1598</v>
      </c>
      <c r="J128" s="16" t="s">
        <v>1491</v>
      </c>
      <c r="K128" s="16" t="s">
        <v>1700</v>
      </c>
      <c r="L128" s="8" t="s">
        <v>2716</v>
      </c>
      <c r="M128" s="8" t="s">
        <v>4329</v>
      </c>
      <c r="N128" s="8" t="s">
        <v>1798</v>
      </c>
      <c r="O128" s="8" t="s">
        <v>3946</v>
      </c>
      <c r="P128" s="8" t="s">
        <v>1890</v>
      </c>
      <c r="Q128" s="8" t="s">
        <v>2856</v>
      </c>
      <c r="R128" s="8" t="s">
        <v>3001</v>
      </c>
      <c r="S128" s="8" t="s">
        <v>4718</v>
      </c>
      <c r="T128" s="3" t="s">
        <v>3150</v>
      </c>
      <c r="U128" s="3" t="s">
        <v>3279</v>
      </c>
      <c r="V128" s="3" t="s">
        <v>1990</v>
      </c>
      <c r="W128" s="3" t="s">
        <v>3411</v>
      </c>
      <c r="X128" s="3" t="s">
        <v>3560</v>
      </c>
      <c r="Y128" s="3" t="s">
        <v>2082</v>
      </c>
      <c r="Z128" s="3" t="s">
        <v>2082</v>
      </c>
      <c r="AA128" s="3" t="s">
        <v>1158</v>
      </c>
      <c r="AB128" s="3" t="s">
        <v>1158</v>
      </c>
      <c r="AC128" s="3" t="s">
        <v>2185</v>
      </c>
      <c r="AD128" s="3" t="s">
        <v>2252</v>
      </c>
      <c r="AE128" s="3" t="s">
        <v>4178</v>
      </c>
      <c r="AF128" s="3" t="s">
        <v>2352</v>
      </c>
    </row>
    <row r="129" spans="1:32" ht="30" x14ac:dyDescent="0.25">
      <c r="A129" s="15" t="s">
        <v>977</v>
      </c>
      <c r="B129" s="15" t="s">
        <v>976</v>
      </c>
      <c r="C129" s="9" t="s">
        <v>976</v>
      </c>
      <c r="D129" s="18" t="s">
        <v>3709</v>
      </c>
      <c r="E129" s="18" t="s">
        <v>1389</v>
      </c>
      <c r="F129" s="9" t="s">
        <v>1228</v>
      </c>
      <c r="G129" s="8" t="s">
        <v>2422</v>
      </c>
      <c r="H129" s="16" t="s">
        <v>2569</v>
      </c>
      <c r="I129" s="8" t="s">
        <v>1599</v>
      </c>
      <c r="J129" s="16" t="s">
        <v>1492</v>
      </c>
      <c r="K129" s="16" t="s">
        <v>1701</v>
      </c>
      <c r="L129" s="8" t="s">
        <v>2717</v>
      </c>
      <c r="M129" s="8" t="s">
        <v>4330</v>
      </c>
      <c r="N129" s="8" t="s">
        <v>1799</v>
      </c>
      <c r="O129" s="8" t="s">
        <v>3947</v>
      </c>
      <c r="P129" s="8" t="s">
        <v>1891</v>
      </c>
      <c r="Q129" s="8" t="s">
        <v>2857</v>
      </c>
      <c r="R129" s="8" t="s">
        <v>3002</v>
      </c>
      <c r="S129" s="8" t="s">
        <v>3093</v>
      </c>
      <c r="T129" s="3" t="s">
        <v>3151</v>
      </c>
      <c r="U129" s="3" t="s">
        <v>3280</v>
      </c>
      <c r="V129" s="3" t="s">
        <v>1991</v>
      </c>
      <c r="W129" s="3" t="s">
        <v>3412</v>
      </c>
      <c r="X129" s="3" t="s">
        <v>3561</v>
      </c>
      <c r="Y129" s="3" t="s">
        <v>2083</v>
      </c>
      <c r="Z129" s="3" t="s">
        <v>2083</v>
      </c>
      <c r="AA129" s="3" t="s">
        <v>1159</v>
      </c>
      <c r="AB129" s="3" t="s">
        <v>1159</v>
      </c>
      <c r="AC129" s="3" t="s">
        <v>2186</v>
      </c>
      <c r="AD129" s="3" t="s">
        <v>2253</v>
      </c>
      <c r="AE129" s="3" t="s">
        <v>4179</v>
      </c>
      <c r="AF129" s="3" t="s">
        <v>2353</v>
      </c>
    </row>
    <row r="130" spans="1:32" ht="45" x14ac:dyDescent="0.25">
      <c r="A130" s="15" t="s">
        <v>854</v>
      </c>
      <c r="B130" s="15" t="s">
        <v>965</v>
      </c>
      <c r="C130" s="9" t="s">
        <v>965</v>
      </c>
      <c r="D130" s="18" t="s">
        <v>3710</v>
      </c>
      <c r="E130" s="18" t="s">
        <v>1390</v>
      </c>
      <c r="F130" s="9" t="s">
        <v>1229</v>
      </c>
      <c r="G130" s="8" t="s">
        <v>2423</v>
      </c>
      <c r="H130" s="16" t="s">
        <v>2570</v>
      </c>
      <c r="I130" s="8" t="s">
        <v>1600</v>
      </c>
      <c r="J130" s="16" t="s">
        <v>1493</v>
      </c>
      <c r="K130" s="16" t="s">
        <v>1702</v>
      </c>
      <c r="L130" s="8" t="s">
        <v>2717</v>
      </c>
      <c r="M130" s="8" t="s">
        <v>4331</v>
      </c>
      <c r="N130" s="8" t="s">
        <v>1800</v>
      </c>
      <c r="O130" s="8" t="s">
        <v>3948</v>
      </c>
      <c r="P130" s="8" t="s">
        <v>1892</v>
      </c>
      <c r="Q130" s="8" t="s">
        <v>2858</v>
      </c>
      <c r="R130" s="8" t="s">
        <v>3003</v>
      </c>
      <c r="S130" s="8" t="s">
        <v>3094</v>
      </c>
      <c r="T130" s="3" t="s">
        <v>4460</v>
      </c>
      <c r="U130" s="3" t="s">
        <v>3281</v>
      </c>
      <c r="V130" s="3" t="s">
        <v>1992</v>
      </c>
      <c r="W130" s="3" t="s">
        <v>3413</v>
      </c>
      <c r="X130" s="3" t="s">
        <v>3562</v>
      </c>
      <c r="Y130" s="3" t="s">
        <v>2084</v>
      </c>
      <c r="Z130" s="3" t="s">
        <v>2084</v>
      </c>
      <c r="AA130" s="3" t="s">
        <v>1160</v>
      </c>
      <c r="AB130" s="3" t="s">
        <v>1160</v>
      </c>
      <c r="AC130" s="3" t="s">
        <v>2187</v>
      </c>
      <c r="AD130" s="3" t="s">
        <v>2254</v>
      </c>
      <c r="AE130" s="3" t="s">
        <v>4180</v>
      </c>
      <c r="AF130" s="3" t="s">
        <v>2354</v>
      </c>
    </row>
    <row r="131" spans="1:32" ht="30" x14ac:dyDescent="0.25">
      <c r="A131" s="15" t="s">
        <v>853</v>
      </c>
      <c r="B131" s="15" t="s">
        <v>872</v>
      </c>
      <c r="C131" s="9" t="s">
        <v>872</v>
      </c>
      <c r="D131" s="8" t="s">
        <v>3711</v>
      </c>
      <c r="E131" s="8" t="s">
        <v>1391</v>
      </c>
      <c r="F131" s="9" t="s">
        <v>1230</v>
      </c>
      <c r="G131" s="8" t="s">
        <v>2424</v>
      </c>
      <c r="H131" s="16" t="s">
        <v>2571</v>
      </c>
      <c r="I131" s="8" t="s">
        <v>1601</v>
      </c>
      <c r="J131" s="16" t="s">
        <v>1494</v>
      </c>
      <c r="K131" s="16" t="s">
        <v>1703</v>
      </c>
      <c r="L131" s="8" t="s">
        <v>2718</v>
      </c>
      <c r="M131" s="8" t="s">
        <v>4332</v>
      </c>
      <c r="N131" s="8" t="s">
        <v>1801</v>
      </c>
      <c r="O131" s="8" t="s">
        <v>3949</v>
      </c>
      <c r="P131" s="8" t="s">
        <v>1893</v>
      </c>
      <c r="Q131" s="8" t="s">
        <v>2859</v>
      </c>
      <c r="R131" s="8" t="s">
        <v>3004</v>
      </c>
      <c r="S131" s="8" t="s">
        <v>4719</v>
      </c>
      <c r="T131" s="3" t="s">
        <v>3152</v>
      </c>
      <c r="U131" s="3" t="s">
        <v>3282</v>
      </c>
      <c r="V131" s="3" t="s">
        <v>1993</v>
      </c>
      <c r="W131" s="3" t="s">
        <v>3414</v>
      </c>
      <c r="X131" s="3" t="s">
        <v>3563</v>
      </c>
      <c r="Y131" s="3" t="s">
        <v>2085</v>
      </c>
      <c r="Z131" s="3" t="s">
        <v>2085</v>
      </c>
      <c r="AA131" s="3" t="s">
        <v>1289</v>
      </c>
      <c r="AB131" s="3" t="s">
        <v>1289</v>
      </c>
      <c r="AC131" s="3" t="s">
        <v>2188</v>
      </c>
      <c r="AD131" s="3" t="s">
        <v>2255</v>
      </c>
      <c r="AE131" s="3" t="s">
        <v>4181</v>
      </c>
      <c r="AF131" s="3" t="s">
        <v>2355</v>
      </c>
    </row>
    <row r="132" spans="1:32" ht="45" x14ac:dyDescent="0.25">
      <c r="A132" s="15" t="s">
        <v>853</v>
      </c>
      <c r="B132" s="15" t="s">
        <v>873</v>
      </c>
      <c r="C132" s="9" t="s">
        <v>873</v>
      </c>
      <c r="D132" s="8" t="s">
        <v>3712</v>
      </c>
      <c r="E132" s="8" t="s">
        <v>1392</v>
      </c>
      <c r="F132" s="9" t="s">
        <v>1231</v>
      </c>
      <c r="G132" s="8" t="s">
        <v>2425</v>
      </c>
      <c r="H132" s="16" t="s">
        <v>2572</v>
      </c>
      <c r="I132" s="8" t="s">
        <v>1602</v>
      </c>
      <c r="J132" s="16" t="s">
        <v>1495</v>
      </c>
      <c r="K132" s="16" t="s">
        <v>1704</v>
      </c>
      <c r="L132" s="8" t="s">
        <v>2719</v>
      </c>
      <c r="M132" s="8" t="s">
        <v>4333</v>
      </c>
      <c r="N132" s="8" t="s">
        <v>1802</v>
      </c>
      <c r="O132" s="8" t="s">
        <v>3950</v>
      </c>
      <c r="P132" s="8" t="s">
        <v>1894</v>
      </c>
      <c r="Q132" s="8" t="s">
        <v>2860</v>
      </c>
      <c r="R132" s="8" t="s">
        <v>3005</v>
      </c>
      <c r="S132" s="8" t="s">
        <v>4720</v>
      </c>
      <c r="T132" s="3" t="s">
        <v>3153</v>
      </c>
      <c r="U132" s="3" t="s">
        <v>3283</v>
      </c>
      <c r="V132" s="3" t="s">
        <v>1994</v>
      </c>
      <c r="W132" s="3" t="s">
        <v>3415</v>
      </c>
      <c r="X132" s="3" t="s">
        <v>3564</v>
      </c>
      <c r="Y132" s="3" t="s">
        <v>2086</v>
      </c>
      <c r="Z132" s="3" t="s">
        <v>2086</v>
      </c>
      <c r="AA132" s="3" t="s">
        <v>4521</v>
      </c>
      <c r="AB132" s="3" t="s">
        <v>1161</v>
      </c>
      <c r="AC132" s="3" t="s">
        <v>2189</v>
      </c>
      <c r="AD132" s="3" t="s">
        <v>4646</v>
      </c>
      <c r="AE132" s="3" t="s">
        <v>4182</v>
      </c>
      <c r="AF132" s="3" t="s">
        <v>2356</v>
      </c>
    </row>
    <row r="133" spans="1:32" ht="30" x14ac:dyDescent="0.25">
      <c r="A133" s="15" t="s">
        <v>853</v>
      </c>
      <c r="B133" s="15" t="s">
        <v>874</v>
      </c>
      <c r="C133" s="9" t="s">
        <v>874</v>
      </c>
      <c r="D133" s="8" t="s">
        <v>3713</v>
      </c>
      <c r="E133" s="8" t="s">
        <v>1393</v>
      </c>
      <c r="F133" s="9" t="s">
        <v>1232</v>
      </c>
      <c r="G133" s="8" t="s">
        <v>2426</v>
      </c>
      <c r="H133" s="16" t="s">
        <v>2573</v>
      </c>
      <c r="I133" s="8" t="s">
        <v>1603</v>
      </c>
      <c r="J133" s="16" t="s">
        <v>1496</v>
      </c>
      <c r="K133" s="16" t="s">
        <v>1705</v>
      </c>
      <c r="L133" s="8" t="s">
        <v>2720</v>
      </c>
      <c r="M133" s="8" t="s">
        <v>4334</v>
      </c>
      <c r="N133" s="8" t="s">
        <v>1803</v>
      </c>
      <c r="O133" s="8" t="s">
        <v>3951</v>
      </c>
      <c r="P133" s="8" t="s">
        <v>1895</v>
      </c>
      <c r="Q133" s="8" t="s">
        <v>2861</v>
      </c>
      <c r="R133" s="8" t="s">
        <v>3006</v>
      </c>
      <c r="S133" s="8" t="s">
        <v>4721</v>
      </c>
      <c r="T133" s="3" t="s">
        <v>4420</v>
      </c>
      <c r="U133" s="3" t="s">
        <v>3284</v>
      </c>
      <c r="V133" s="3" t="s">
        <v>1995</v>
      </c>
      <c r="W133" s="3" t="s">
        <v>3416</v>
      </c>
      <c r="X133" s="3" t="s">
        <v>3565</v>
      </c>
      <c r="Y133" s="3" t="s">
        <v>4583</v>
      </c>
      <c r="Z133" s="3" t="s">
        <v>2087</v>
      </c>
      <c r="AA133" s="3" t="s">
        <v>4522</v>
      </c>
      <c r="AB133" s="3" t="s">
        <v>1290</v>
      </c>
      <c r="AC133" s="3" t="s">
        <v>2190</v>
      </c>
      <c r="AD133" s="3" t="s">
        <v>4647</v>
      </c>
      <c r="AE133" s="3" t="s">
        <v>4183</v>
      </c>
      <c r="AF133" s="3" t="s">
        <v>2357</v>
      </c>
    </row>
    <row r="134" spans="1:32" ht="30" x14ac:dyDescent="0.25">
      <c r="A134" s="15" t="s">
        <v>853</v>
      </c>
      <c r="B134" s="15" t="s">
        <v>875</v>
      </c>
      <c r="C134" s="9" t="s">
        <v>875</v>
      </c>
      <c r="D134" s="8" t="s">
        <v>3714</v>
      </c>
      <c r="E134" s="8" t="s">
        <v>1394</v>
      </c>
      <c r="F134" s="9" t="s">
        <v>1233</v>
      </c>
      <c r="G134" s="8" t="s">
        <v>2427</v>
      </c>
      <c r="H134" s="16" t="s">
        <v>2574</v>
      </c>
      <c r="I134" s="8" t="s">
        <v>1604</v>
      </c>
      <c r="J134" s="16" t="s">
        <v>1497</v>
      </c>
      <c r="K134" s="16" t="s">
        <v>1706</v>
      </c>
      <c r="L134" s="8" t="s">
        <v>2721</v>
      </c>
      <c r="M134" s="8" t="s">
        <v>4335</v>
      </c>
      <c r="N134" s="8" t="s">
        <v>1804</v>
      </c>
      <c r="O134" s="8" t="s">
        <v>3952</v>
      </c>
      <c r="P134" s="8" t="s">
        <v>1896</v>
      </c>
      <c r="Q134" s="8" t="s">
        <v>2862</v>
      </c>
      <c r="R134" s="8" t="s">
        <v>3007</v>
      </c>
      <c r="S134" s="8" t="s">
        <v>3095</v>
      </c>
      <c r="T134" s="3" t="s">
        <v>4421</v>
      </c>
      <c r="U134" s="3" t="s">
        <v>3285</v>
      </c>
      <c r="V134" s="3" t="s">
        <v>1996</v>
      </c>
      <c r="W134" s="3" t="s">
        <v>3417</v>
      </c>
      <c r="X134" s="3" t="s">
        <v>3566</v>
      </c>
      <c r="Y134" s="3" t="s">
        <v>2088</v>
      </c>
      <c r="Z134" s="3" t="s">
        <v>2088</v>
      </c>
      <c r="AA134" s="3" t="s">
        <v>1162</v>
      </c>
      <c r="AB134" s="3" t="s">
        <v>1162</v>
      </c>
      <c r="AC134" s="3" t="s">
        <v>2191</v>
      </c>
      <c r="AD134" s="3" t="s">
        <v>2256</v>
      </c>
      <c r="AE134" s="3" t="s">
        <v>4184</v>
      </c>
      <c r="AF134" s="3" t="s">
        <v>2358</v>
      </c>
    </row>
    <row r="135" spans="1:32" x14ac:dyDescent="0.25">
      <c r="A135" s="15" t="s">
        <v>977</v>
      </c>
      <c r="B135" s="15" t="s">
        <v>983</v>
      </c>
      <c r="C135" s="9" t="s">
        <v>983</v>
      </c>
      <c r="D135" s="8" t="s">
        <v>3715</v>
      </c>
      <c r="E135" s="8" t="s">
        <v>1395</v>
      </c>
      <c r="F135" s="9" t="s">
        <v>4826</v>
      </c>
      <c r="G135" s="8" t="s">
        <v>4869</v>
      </c>
      <c r="H135" s="16" t="s">
        <v>2575</v>
      </c>
      <c r="I135" s="8" t="s">
        <v>1605</v>
      </c>
      <c r="J135" s="16" t="s">
        <v>1498</v>
      </c>
      <c r="K135" s="16" t="s">
        <v>1707</v>
      </c>
      <c r="L135" s="8" t="s">
        <v>2722</v>
      </c>
      <c r="M135" s="8" t="s">
        <v>4336</v>
      </c>
      <c r="N135" s="8" t="s">
        <v>1805</v>
      </c>
      <c r="O135" s="8" t="s">
        <v>3953</v>
      </c>
      <c r="P135" s="8" t="s">
        <v>1897</v>
      </c>
      <c r="Q135" s="8" t="s">
        <v>2863</v>
      </c>
      <c r="R135" s="8" t="s">
        <v>3008</v>
      </c>
      <c r="S135" s="8" t="s">
        <v>3096</v>
      </c>
      <c r="T135" s="3" t="s">
        <v>4372</v>
      </c>
      <c r="U135" s="3" t="s">
        <v>3286</v>
      </c>
      <c r="V135" s="3" t="s">
        <v>1997</v>
      </c>
      <c r="W135" s="3" t="s">
        <v>3418</v>
      </c>
      <c r="X135" s="3" t="s">
        <v>3567</v>
      </c>
      <c r="Y135" s="3" t="s">
        <v>2089</v>
      </c>
      <c r="Z135" s="3" t="s">
        <v>2089</v>
      </c>
      <c r="AA135" s="3" t="s">
        <v>1163</v>
      </c>
      <c r="AB135" s="3" t="s">
        <v>1163</v>
      </c>
      <c r="AC135" s="3" t="s">
        <v>2192</v>
      </c>
      <c r="AD135" s="3" t="s">
        <v>2257</v>
      </c>
      <c r="AE135" s="3" t="s">
        <v>4185</v>
      </c>
      <c r="AF135" s="3" t="s">
        <v>2359</v>
      </c>
    </row>
    <row r="136" spans="1:32" ht="135" x14ac:dyDescent="0.25">
      <c r="A136" s="15" t="s">
        <v>71</v>
      </c>
      <c r="B136" s="15" t="s">
        <v>984</v>
      </c>
      <c r="C136" s="9" t="s">
        <v>1021</v>
      </c>
      <c r="D136" s="8" t="s">
        <v>3716</v>
      </c>
      <c r="E136" s="8" t="s">
        <v>1396</v>
      </c>
      <c r="F136" s="9" t="s">
        <v>1234</v>
      </c>
      <c r="G136" s="8" t="s">
        <v>2428</v>
      </c>
      <c r="H136" s="16" t="s">
        <v>2576</v>
      </c>
      <c r="I136" s="8" t="s">
        <v>1606</v>
      </c>
      <c r="J136" s="16" t="s">
        <v>1499</v>
      </c>
      <c r="K136" s="16" t="s">
        <v>1708</v>
      </c>
      <c r="L136" s="8" t="s">
        <v>2723</v>
      </c>
      <c r="M136" s="8" t="s">
        <v>4337</v>
      </c>
      <c r="N136" s="8" t="s">
        <v>1806</v>
      </c>
      <c r="O136" s="8" t="s">
        <v>3954</v>
      </c>
      <c r="P136" s="8" t="s">
        <v>1898</v>
      </c>
      <c r="Q136" s="8" t="s">
        <v>2864</v>
      </c>
      <c r="R136" s="8" t="s">
        <v>3009</v>
      </c>
      <c r="S136" s="8" t="s">
        <v>4722</v>
      </c>
      <c r="T136" s="3" t="s">
        <v>4422</v>
      </c>
      <c r="U136" s="3" t="s">
        <v>3287</v>
      </c>
      <c r="V136" s="3" t="s">
        <v>1998</v>
      </c>
      <c r="W136" s="3" t="s">
        <v>3419</v>
      </c>
      <c r="X136" s="3" t="s">
        <v>3568</v>
      </c>
      <c r="Y136" s="3" t="s">
        <v>4584</v>
      </c>
      <c r="Z136" s="3" t="s">
        <v>2090</v>
      </c>
      <c r="AA136" s="3" t="s">
        <v>4523</v>
      </c>
      <c r="AB136" s="3" t="s">
        <v>1291</v>
      </c>
      <c r="AC136" s="3" t="s">
        <v>2193</v>
      </c>
      <c r="AD136" s="3" t="s">
        <v>4648</v>
      </c>
      <c r="AE136" s="3" t="s">
        <v>4186</v>
      </c>
      <c r="AF136" s="3" t="s">
        <v>2360</v>
      </c>
    </row>
    <row r="137" spans="1:32" ht="30" x14ac:dyDescent="0.25">
      <c r="A137" s="15" t="s">
        <v>853</v>
      </c>
      <c r="B137" s="15" t="s">
        <v>876</v>
      </c>
      <c r="C137" s="9" t="s">
        <v>876</v>
      </c>
      <c r="D137" s="8" t="s">
        <v>3717</v>
      </c>
      <c r="E137" s="8" t="s">
        <v>1397</v>
      </c>
      <c r="F137" s="9" t="s">
        <v>4827</v>
      </c>
      <c r="G137" s="8" t="s">
        <v>4870</v>
      </c>
      <c r="H137" s="16" t="s">
        <v>2577</v>
      </c>
      <c r="I137" s="8" t="s">
        <v>1607</v>
      </c>
      <c r="J137" s="16" t="s">
        <v>1500</v>
      </c>
      <c r="K137" s="16" t="s">
        <v>1709</v>
      </c>
      <c r="L137" s="8" t="s">
        <v>2724</v>
      </c>
      <c r="M137" s="8" t="s">
        <v>4338</v>
      </c>
      <c r="N137" s="8" t="s">
        <v>1807</v>
      </c>
      <c r="O137" s="8" t="s">
        <v>3955</v>
      </c>
      <c r="P137" s="8" t="s">
        <v>1899</v>
      </c>
      <c r="Q137" s="8" t="s">
        <v>2865</v>
      </c>
      <c r="R137" s="8" t="s">
        <v>3010</v>
      </c>
      <c r="S137" s="8" t="s">
        <v>3097</v>
      </c>
      <c r="T137" s="3" t="s">
        <v>4461</v>
      </c>
      <c r="U137" s="3" t="s">
        <v>3288</v>
      </c>
      <c r="V137" s="3" t="s">
        <v>1999</v>
      </c>
      <c r="W137" s="3" t="s">
        <v>3420</v>
      </c>
      <c r="X137" s="3" t="s">
        <v>3569</v>
      </c>
      <c r="Y137" s="3" t="s">
        <v>2091</v>
      </c>
      <c r="Z137" s="3" t="s">
        <v>2091</v>
      </c>
      <c r="AA137" s="3" t="s">
        <v>4524</v>
      </c>
      <c r="AB137" s="3" t="s">
        <v>1164</v>
      </c>
      <c r="AC137" s="3" t="s">
        <v>2194</v>
      </c>
      <c r="AD137" s="3" t="s">
        <v>4649</v>
      </c>
      <c r="AE137" s="3" t="s">
        <v>4187</v>
      </c>
      <c r="AF137" s="3" t="s">
        <v>2361</v>
      </c>
    </row>
    <row r="138" spans="1:32" x14ac:dyDescent="0.25">
      <c r="A138" s="15" t="s">
        <v>854</v>
      </c>
      <c r="B138" s="15" t="s">
        <v>909</v>
      </c>
      <c r="C138" s="9" t="s">
        <v>909</v>
      </c>
      <c r="D138" s="8" t="s">
        <v>3718</v>
      </c>
      <c r="E138" s="8" t="s">
        <v>1398</v>
      </c>
      <c r="F138" s="9" t="s">
        <v>1235</v>
      </c>
      <c r="G138" s="8" t="s">
        <v>2429</v>
      </c>
      <c r="H138" s="16" t="s">
        <v>2578</v>
      </c>
      <c r="I138" s="8" t="s">
        <v>1608</v>
      </c>
      <c r="J138" s="16" t="s">
        <v>1501</v>
      </c>
      <c r="K138" s="16" t="s">
        <v>1710</v>
      </c>
      <c r="L138" s="8" t="s">
        <v>2725</v>
      </c>
      <c r="M138" s="8" t="s">
        <v>4339</v>
      </c>
      <c r="N138" s="8" t="s">
        <v>1808</v>
      </c>
      <c r="O138" s="8" t="s">
        <v>3956</v>
      </c>
      <c r="P138" s="8" t="s">
        <v>1900</v>
      </c>
      <c r="Q138" s="8" t="s">
        <v>2866</v>
      </c>
      <c r="R138" s="8" t="s">
        <v>3011</v>
      </c>
      <c r="S138" s="8" t="s">
        <v>3098</v>
      </c>
      <c r="T138" s="3" t="s">
        <v>1235</v>
      </c>
      <c r="U138" s="3" t="s">
        <v>3289</v>
      </c>
      <c r="V138" s="3" t="s">
        <v>2000</v>
      </c>
      <c r="W138" s="3" t="s">
        <v>3421</v>
      </c>
      <c r="X138" s="3" t="s">
        <v>3570</v>
      </c>
      <c r="Y138" s="3" t="s">
        <v>1165</v>
      </c>
      <c r="Z138" s="3" t="s">
        <v>1165</v>
      </c>
      <c r="AA138" s="3" t="s">
        <v>4525</v>
      </c>
      <c r="AB138" s="3" t="s">
        <v>1165</v>
      </c>
      <c r="AC138" s="3" t="s">
        <v>2195</v>
      </c>
      <c r="AD138" s="3" t="s">
        <v>2258</v>
      </c>
      <c r="AE138" s="3" t="s">
        <v>4188</v>
      </c>
      <c r="AF138" s="3" t="s">
        <v>2362</v>
      </c>
    </row>
    <row r="139" spans="1:32" ht="60" x14ac:dyDescent="0.25">
      <c r="A139" s="15" t="s">
        <v>853</v>
      </c>
      <c r="B139" s="15" t="s">
        <v>285</v>
      </c>
      <c r="C139" s="9" t="s">
        <v>285</v>
      </c>
      <c r="D139" s="8" t="s">
        <v>3719</v>
      </c>
      <c r="E139" s="8" t="s">
        <v>371</v>
      </c>
      <c r="F139" s="9" t="s">
        <v>451</v>
      </c>
      <c r="G139" s="8" t="s">
        <v>450</v>
      </c>
      <c r="H139" s="16" t="s">
        <v>2579</v>
      </c>
      <c r="I139" s="8" t="s">
        <v>558</v>
      </c>
      <c r="J139" s="16" t="s">
        <v>628</v>
      </c>
      <c r="K139" s="16" t="s">
        <v>497</v>
      </c>
      <c r="L139" s="8" t="s">
        <v>2726</v>
      </c>
      <c r="M139" s="8" t="s">
        <v>4340</v>
      </c>
      <c r="N139" s="8" t="s">
        <v>727</v>
      </c>
      <c r="O139" s="8" t="s">
        <v>3957</v>
      </c>
      <c r="P139" s="8" t="s">
        <v>596</v>
      </c>
      <c r="Q139" s="8" t="s">
        <v>2867</v>
      </c>
      <c r="R139" s="8" t="s">
        <v>3012</v>
      </c>
      <c r="S139" s="8" t="s">
        <v>4723</v>
      </c>
      <c r="T139" s="3" t="s">
        <v>4423</v>
      </c>
      <c r="U139" s="3" t="s">
        <v>3290</v>
      </c>
      <c r="V139" s="3" t="s">
        <v>762</v>
      </c>
      <c r="W139" s="3" t="s">
        <v>3422</v>
      </c>
      <c r="X139" s="3" t="s">
        <v>3571</v>
      </c>
      <c r="Y139" s="3" t="s">
        <v>4585</v>
      </c>
      <c r="Z139" s="3" t="s">
        <v>295</v>
      </c>
      <c r="AA139" s="3" t="s">
        <v>293</v>
      </c>
      <c r="AB139" s="3" t="s">
        <v>414</v>
      </c>
      <c r="AC139" s="3" t="s">
        <v>684</v>
      </c>
      <c r="AD139" s="3" t="s">
        <v>4650</v>
      </c>
      <c r="AE139" s="3" t="s">
        <v>4189</v>
      </c>
      <c r="AF139" s="3" t="s">
        <v>521</v>
      </c>
    </row>
    <row r="140" spans="1:32" ht="30" x14ac:dyDescent="0.25">
      <c r="A140" s="15" t="s">
        <v>853</v>
      </c>
      <c r="B140" s="15" t="s">
        <v>60</v>
      </c>
      <c r="C140" s="9" t="s">
        <v>60</v>
      </c>
      <c r="D140" s="11" t="s">
        <v>3720</v>
      </c>
      <c r="E140" s="11" t="s">
        <v>373</v>
      </c>
      <c r="F140" s="9" t="s">
        <v>454</v>
      </c>
      <c r="G140" s="8" t="s">
        <v>4871</v>
      </c>
      <c r="H140" s="16" t="s">
        <v>2580</v>
      </c>
      <c r="I140" s="8" t="s">
        <v>560</v>
      </c>
      <c r="J140" s="16" t="s">
        <v>630</v>
      </c>
      <c r="K140" s="16" t="s">
        <v>499</v>
      </c>
      <c r="L140" s="8" t="s">
        <v>2727</v>
      </c>
      <c r="M140" s="8" t="s">
        <v>4341</v>
      </c>
      <c r="N140" s="8" t="s">
        <v>261</v>
      </c>
      <c r="O140" s="8" t="s">
        <v>3958</v>
      </c>
      <c r="P140" s="8" t="s">
        <v>598</v>
      </c>
      <c r="Q140" s="11" t="s">
        <v>2868</v>
      </c>
      <c r="R140" s="8" t="s">
        <v>3013</v>
      </c>
      <c r="S140" s="8" t="s">
        <v>3099</v>
      </c>
      <c r="T140" s="3" t="s">
        <v>4424</v>
      </c>
      <c r="U140" s="3" t="s">
        <v>3291</v>
      </c>
      <c r="V140" s="3" t="s">
        <v>764</v>
      </c>
      <c r="W140" s="3" t="s">
        <v>3423</v>
      </c>
      <c r="X140" s="3" t="s">
        <v>3572</v>
      </c>
      <c r="Y140" s="3" t="s">
        <v>159</v>
      </c>
      <c r="Z140" s="3" t="s">
        <v>169</v>
      </c>
      <c r="AA140" s="3" t="s">
        <v>142</v>
      </c>
      <c r="AB140" s="3" t="s">
        <v>142</v>
      </c>
      <c r="AC140" s="3" t="s">
        <v>220</v>
      </c>
      <c r="AD140" s="3" t="s">
        <v>4651</v>
      </c>
      <c r="AE140" s="3" t="s">
        <v>4190</v>
      </c>
      <c r="AF140" s="3" t="s">
        <v>523</v>
      </c>
    </row>
    <row r="141" spans="1:32" ht="30" x14ac:dyDescent="0.25">
      <c r="A141" s="15" t="s">
        <v>853</v>
      </c>
      <c r="B141" s="15" t="s">
        <v>61</v>
      </c>
      <c r="C141" s="9" t="s">
        <v>61</v>
      </c>
      <c r="D141" s="8" t="s">
        <v>3721</v>
      </c>
      <c r="E141" s="8" t="s">
        <v>236</v>
      </c>
      <c r="F141" s="9" t="s">
        <v>456</v>
      </c>
      <c r="G141" s="8" t="s">
        <v>455</v>
      </c>
      <c r="H141" s="16" t="s">
        <v>2581</v>
      </c>
      <c r="I141" s="8" t="s">
        <v>561</v>
      </c>
      <c r="J141" s="16" t="s">
        <v>631</v>
      </c>
      <c r="K141" s="16" t="s">
        <v>500</v>
      </c>
      <c r="L141" s="8" t="s">
        <v>2728</v>
      </c>
      <c r="M141" s="8" t="s">
        <v>4342</v>
      </c>
      <c r="N141" s="8" t="s">
        <v>262</v>
      </c>
      <c r="O141" s="8" t="s">
        <v>3959</v>
      </c>
      <c r="P141" s="8" t="s">
        <v>599</v>
      </c>
      <c r="Q141" s="8" t="s">
        <v>2869</v>
      </c>
      <c r="R141" s="8" t="s">
        <v>3014</v>
      </c>
      <c r="S141" s="8" t="s">
        <v>4724</v>
      </c>
      <c r="T141" s="3" t="s">
        <v>4425</v>
      </c>
      <c r="U141" s="3" t="s">
        <v>3292</v>
      </c>
      <c r="V141" s="3" t="s">
        <v>765</v>
      </c>
      <c r="W141" s="3" t="s">
        <v>3424</v>
      </c>
      <c r="X141" s="3" t="s">
        <v>3573</v>
      </c>
      <c r="Y141" s="3" t="s">
        <v>160</v>
      </c>
      <c r="Z141" s="3" t="s">
        <v>170</v>
      </c>
      <c r="AA141" s="3" t="s">
        <v>143</v>
      </c>
      <c r="AB141" s="3" t="s">
        <v>143</v>
      </c>
      <c r="AC141" s="3" t="s">
        <v>221</v>
      </c>
      <c r="AD141" s="3" t="s">
        <v>4652</v>
      </c>
      <c r="AE141" s="3" t="s">
        <v>4191</v>
      </c>
      <c r="AF141" s="3" t="s">
        <v>524</v>
      </c>
    </row>
    <row r="142" spans="1:32" x14ac:dyDescent="0.25">
      <c r="A142" s="15" t="s">
        <v>854</v>
      </c>
      <c r="B142" s="15" t="s">
        <v>910</v>
      </c>
      <c r="C142" s="9" t="s">
        <v>910</v>
      </c>
      <c r="D142" s="8" t="s">
        <v>3722</v>
      </c>
      <c r="E142" s="8" t="s">
        <v>1399</v>
      </c>
      <c r="F142" s="9" t="s">
        <v>1236</v>
      </c>
      <c r="G142" s="8" t="s">
        <v>2430</v>
      </c>
      <c r="H142" s="16" t="s">
        <v>2582</v>
      </c>
      <c r="I142" s="8" t="s">
        <v>1609</v>
      </c>
      <c r="J142" s="16" t="s">
        <v>1502</v>
      </c>
      <c r="K142" s="16" t="s">
        <v>1711</v>
      </c>
      <c r="L142" s="8" t="s">
        <v>2729</v>
      </c>
      <c r="M142" s="8" t="s">
        <v>4343</v>
      </c>
      <c r="N142" s="8" t="s">
        <v>1809</v>
      </c>
      <c r="O142" s="8" t="s">
        <v>3960</v>
      </c>
      <c r="P142" s="8" t="s">
        <v>1901</v>
      </c>
      <c r="Q142" s="8" t="s">
        <v>2870</v>
      </c>
      <c r="R142" s="8" t="s">
        <v>3015</v>
      </c>
      <c r="S142" s="8" t="s">
        <v>4725</v>
      </c>
      <c r="T142" s="3" t="s">
        <v>4426</v>
      </c>
      <c r="U142" s="3" t="s">
        <v>3293</v>
      </c>
      <c r="V142" s="3" t="s">
        <v>2001</v>
      </c>
      <c r="W142" s="3" t="s">
        <v>3425</v>
      </c>
      <c r="X142" s="3" t="s">
        <v>3574</v>
      </c>
      <c r="Y142" s="3" t="s">
        <v>4586</v>
      </c>
      <c r="Z142" s="3" t="s">
        <v>2092</v>
      </c>
      <c r="AA142" s="3" t="s">
        <v>4526</v>
      </c>
      <c r="AB142" s="3" t="s">
        <v>1166</v>
      </c>
      <c r="AC142" s="3" t="s">
        <v>2196</v>
      </c>
      <c r="AD142" s="3" t="s">
        <v>2259</v>
      </c>
      <c r="AE142" s="3" t="s">
        <v>4192</v>
      </c>
      <c r="AF142" s="3" t="s">
        <v>2363</v>
      </c>
    </row>
    <row r="143" spans="1:32" ht="30" x14ac:dyDescent="0.25">
      <c r="A143" s="15" t="s">
        <v>853</v>
      </c>
      <c r="B143" s="15" t="s">
        <v>62</v>
      </c>
      <c r="C143" s="9" t="s">
        <v>62</v>
      </c>
      <c r="D143" s="8" t="s">
        <v>3723</v>
      </c>
      <c r="E143" s="8" t="s">
        <v>374</v>
      </c>
      <c r="F143" s="9" t="s">
        <v>4828</v>
      </c>
      <c r="G143" s="8" t="s">
        <v>4872</v>
      </c>
      <c r="H143" s="16" t="s">
        <v>2583</v>
      </c>
      <c r="I143" s="8" t="s">
        <v>563</v>
      </c>
      <c r="J143" s="16" t="s">
        <v>633</v>
      </c>
      <c r="K143" s="16" t="s">
        <v>737</v>
      </c>
      <c r="L143" s="8" t="s">
        <v>2730</v>
      </c>
      <c r="M143" s="8" t="s">
        <v>4344</v>
      </c>
      <c r="N143" s="8" t="s">
        <v>264</v>
      </c>
      <c r="O143" s="8" t="s">
        <v>3961</v>
      </c>
      <c r="P143" s="8" t="s">
        <v>601</v>
      </c>
      <c r="Q143" s="8" t="s">
        <v>2871</v>
      </c>
      <c r="R143" s="8" t="s">
        <v>3016</v>
      </c>
      <c r="S143" s="8" t="s">
        <v>3100</v>
      </c>
      <c r="T143" s="3" t="s">
        <v>4427</v>
      </c>
      <c r="U143" s="3" t="s">
        <v>3294</v>
      </c>
      <c r="V143" s="3" t="s">
        <v>766</v>
      </c>
      <c r="W143" s="3" t="s">
        <v>3426</v>
      </c>
      <c r="X143" s="3" t="s">
        <v>3575</v>
      </c>
      <c r="Y143" s="3" t="s">
        <v>482</v>
      </c>
      <c r="Z143" s="3" t="s">
        <v>171</v>
      </c>
      <c r="AA143" s="3" t="s">
        <v>4527</v>
      </c>
      <c r="AB143" s="3" t="s">
        <v>384</v>
      </c>
      <c r="AC143" s="3" t="s">
        <v>222</v>
      </c>
      <c r="AD143" s="3" t="s">
        <v>4653</v>
      </c>
      <c r="AE143" s="3" t="s">
        <v>4193</v>
      </c>
      <c r="AF143" s="3" t="s">
        <v>525</v>
      </c>
    </row>
    <row r="144" spans="1:32" x14ac:dyDescent="0.25">
      <c r="A144" s="15" t="s">
        <v>71</v>
      </c>
      <c r="B144" s="15" t="s">
        <v>38</v>
      </c>
      <c r="C144" s="9" t="s">
        <v>304</v>
      </c>
      <c r="D144" s="11" t="s">
        <v>3724</v>
      </c>
      <c r="E144" s="11" t="s">
        <v>308</v>
      </c>
      <c r="F144" s="9" t="s">
        <v>4829</v>
      </c>
      <c r="G144" s="8" t="s">
        <v>448</v>
      </c>
      <c r="H144" s="16" t="s">
        <v>2584</v>
      </c>
      <c r="I144" s="8" t="s">
        <v>555</v>
      </c>
      <c r="J144" s="16" t="s">
        <v>307</v>
      </c>
      <c r="K144" s="16" t="s">
        <v>496</v>
      </c>
      <c r="L144" s="8" t="s">
        <v>2731</v>
      </c>
      <c r="M144" s="8" t="s">
        <v>4345</v>
      </c>
      <c r="N144" s="8" t="s">
        <v>305</v>
      </c>
      <c r="O144" s="8" t="s">
        <v>3962</v>
      </c>
      <c r="P144" s="8" t="s">
        <v>593</v>
      </c>
      <c r="Q144" s="11" t="s">
        <v>2872</v>
      </c>
      <c r="R144" s="8" t="s">
        <v>3017</v>
      </c>
      <c r="S144" s="8" t="s">
        <v>3101</v>
      </c>
      <c r="T144" s="3" t="s">
        <v>4428</v>
      </c>
      <c r="U144" s="3" t="s">
        <v>3295</v>
      </c>
      <c r="V144" s="3" t="s">
        <v>759</v>
      </c>
      <c r="W144" s="3" t="s">
        <v>3427</v>
      </c>
      <c r="X144" s="3" t="s">
        <v>3576</v>
      </c>
      <c r="Y144" s="3" t="s">
        <v>479</v>
      </c>
      <c r="Z144" s="3" t="s">
        <v>309</v>
      </c>
      <c r="AA144" s="3" t="s">
        <v>411</v>
      </c>
      <c r="AB144" s="3" t="s">
        <v>411</v>
      </c>
      <c r="AC144" s="3" t="s">
        <v>310</v>
      </c>
      <c r="AD144" s="3" t="s">
        <v>392</v>
      </c>
      <c r="AE144" s="3" t="s">
        <v>4194</v>
      </c>
      <c r="AF144" s="3" t="s">
        <v>520</v>
      </c>
    </row>
    <row r="145" spans="1:32" x14ac:dyDescent="0.25">
      <c r="A145" s="15" t="s">
        <v>71</v>
      </c>
      <c r="B145" s="15" t="s">
        <v>39</v>
      </c>
      <c r="C145" s="9" t="s">
        <v>306</v>
      </c>
      <c r="D145" s="8" t="s">
        <v>3725</v>
      </c>
      <c r="E145" s="8" t="s">
        <v>370</v>
      </c>
      <c r="F145" s="9" t="s">
        <v>4830</v>
      </c>
      <c r="G145" s="8" t="s">
        <v>449</v>
      </c>
      <c r="H145" s="16" t="s">
        <v>2585</v>
      </c>
      <c r="I145" s="8" t="s">
        <v>556</v>
      </c>
      <c r="J145" s="16" t="s">
        <v>626</v>
      </c>
      <c r="K145" s="16" t="s">
        <v>735</v>
      </c>
      <c r="L145" s="8" t="s">
        <v>2732</v>
      </c>
      <c r="M145" s="8" t="s">
        <v>4346</v>
      </c>
      <c r="N145" s="8" t="s">
        <v>659</v>
      </c>
      <c r="O145" s="8" t="s">
        <v>3963</v>
      </c>
      <c r="P145" s="8" t="s">
        <v>594</v>
      </c>
      <c r="Q145" s="8" t="s">
        <v>2873</v>
      </c>
      <c r="R145" s="8" t="s">
        <v>3018</v>
      </c>
      <c r="S145" s="8" t="s">
        <v>3102</v>
      </c>
      <c r="T145" s="3" t="s">
        <v>4429</v>
      </c>
      <c r="U145" s="3" t="s">
        <v>3296</v>
      </c>
      <c r="V145" s="3" t="s">
        <v>760</v>
      </c>
      <c r="W145" s="3" t="s">
        <v>3428</v>
      </c>
      <c r="X145" s="3" t="s">
        <v>3577</v>
      </c>
      <c r="Y145" s="3" t="s">
        <v>480</v>
      </c>
      <c r="Z145" s="3" t="s">
        <v>694</v>
      </c>
      <c r="AA145" s="3" t="s">
        <v>412</v>
      </c>
      <c r="AB145" s="3" t="s">
        <v>412</v>
      </c>
      <c r="AC145" s="3" t="s">
        <v>683</v>
      </c>
      <c r="AD145" s="3" t="s">
        <v>393</v>
      </c>
      <c r="AE145" s="3" t="s">
        <v>4195</v>
      </c>
      <c r="AF145" s="3" t="s">
        <v>528</v>
      </c>
    </row>
    <row r="146" spans="1:32" ht="375" x14ac:dyDescent="0.25">
      <c r="A146" s="15" t="s">
        <v>71</v>
      </c>
      <c r="B146" s="15" t="s">
        <v>59</v>
      </c>
      <c r="C146" s="10" t="s">
        <v>113</v>
      </c>
      <c r="D146" s="8" t="s">
        <v>3726</v>
      </c>
      <c r="E146" s="8" t="s">
        <v>404</v>
      </c>
      <c r="F146" s="10" t="s">
        <v>4831</v>
      </c>
      <c r="G146" s="11" t="s">
        <v>4873</v>
      </c>
      <c r="H146" s="16" t="s">
        <v>2586</v>
      </c>
      <c r="I146" s="11" t="s">
        <v>557</v>
      </c>
      <c r="J146" s="16" t="s">
        <v>627</v>
      </c>
      <c r="K146" s="16" t="s">
        <v>695</v>
      </c>
      <c r="L146" s="8" t="s">
        <v>2733</v>
      </c>
      <c r="M146" s="8" t="s">
        <v>4347</v>
      </c>
      <c r="N146" s="11" t="s">
        <v>713</v>
      </c>
      <c r="O146" s="8" t="s">
        <v>3964</v>
      </c>
      <c r="P146" s="8" t="s">
        <v>595</v>
      </c>
      <c r="Q146" s="8" t="s">
        <v>2874</v>
      </c>
      <c r="R146" s="8" t="s">
        <v>3019</v>
      </c>
      <c r="S146" s="8" t="s">
        <v>4726</v>
      </c>
      <c r="T146" s="3" t="s">
        <v>4462</v>
      </c>
      <c r="U146" s="3" t="s">
        <v>3297</v>
      </c>
      <c r="V146" s="3" t="s">
        <v>761</v>
      </c>
      <c r="W146" s="3" t="s">
        <v>3429</v>
      </c>
      <c r="X146" s="3" t="s">
        <v>3578</v>
      </c>
      <c r="Y146" s="3" t="s">
        <v>4587</v>
      </c>
      <c r="Z146" s="3" t="s">
        <v>638</v>
      </c>
      <c r="AA146" s="3" t="s">
        <v>4528</v>
      </c>
      <c r="AB146" s="3" t="s">
        <v>413</v>
      </c>
      <c r="AC146" s="3" t="s">
        <v>717</v>
      </c>
      <c r="AD146" s="3" t="s">
        <v>4654</v>
      </c>
      <c r="AE146" s="3" t="s">
        <v>4196</v>
      </c>
      <c r="AF146" s="3" t="s">
        <v>696</v>
      </c>
    </row>
    <row r="147" spans="1:32" ht="315" x14ac:dyDescent="0.25">
      <c r="A147" s="15" t="s">
        <v>71</v>
      </c>
      <c r="B147" s="15" t="s">
        <v>63</v>
      </c>
      <c r="C147" s="10" t="s">
        <v>114</v>
      </c>
      <c r="D147" s="8" t="s">
        <v>3727</v>
      </c>
      <c r="E147" s="8" t="s">
        <v>405</v>
      </c>
      <c r="F147" s="10" t="s">
        <v>4832</v>
      </c>
      <c r="G147" s="11" t="s">
        <v>4874</v>
      </c>
      <c r="H147" s="16" t="s">
        <v>2587</v>
      </c>
      <c r="I147" s="11" t="s">
        <v>562</v>
      </c>
      <c r="J147" s="16" t="s">
        <v>632</v>
      </c>
      <c r="K147" s="16" t="s">
        <v>736</v>
      </c>
      <c r="L147" s="8" t="s">
        <v>2734</v>
      </c>
      <c r="M147" s="8" t="s">
        <v>4348</v>
      </c>
      <c r="N147" s="11" t="s">
        <v>263</v>
      </c>
      <c r="O147" s="8" t="s">
        <v>3965</v>
      </c>
      <c r="P147" s="8" t="s">
        <v>600</v>
      </c>
      <c r="Q147" s="8" t="s">
        <v>2875</v>
      </c>
      <c r="R147" s="8" t="s">
        <v>3020</v>
      </c>
      <c r="S147" s="8" t="s">
        <v>4727</v>
      </c>
      <c r="T147" s="3" t="s">
        <v>4463</v>
      </c>
      <c r="U147" s="3" t="s">
        <v>3298</v>
      </c>
      <c r="V147" s="3" t="s">
        <v>773</v>
      </c>
      <c r="W147" s="3" t="s">
        <v>3430</v>
      </c>
      <c r="X147" s="3" t="s">
        <v>3579</v>
      </c>
      <c r="Y147" s="3" t="s">
        <v>481</v>
      </c>
      <c r="Z147" s="3" t="s">
        <v>697</v>
      </c>
      <c r="AA147" s="3" t="s">
        <v>4529</v>
      </c>
      <c r="AB147" s="3" t="s">
        <v>415</v>
      </c>
      <c r="AC147" s="3" t="s">
        <v>685</v>
      </c>
      <c r="AD147" s="3" t="s">
        <v>4655</v>
      </c>
      <c r="AE147" s="3" t="s">
        <v>4197</v>
      </c>
      <c r="AF147" s="3" t="s">
        <v>529</v>
      </c>
    </row>
    <row r="148" spans="1:32" ht="255" x14ac:dyDescent="0.25">
      <c r="A148" s="15" t="s">
        <v>71</v>
      </c>
      <c r="B148" s="15" t="s">
        <v>964</v>
      </c>
      <c r="C148" s="10" t="s">
        <v>1020</v>
      </c>
      <c r="D148" s="8" t="s">
        <v>3728</v>
      </c>
      <c r="E148" s="8" t="s">
        <v>1400</v>
      </c>
      <c r="F148" s="10" t="s">
        <v>1237</v>
      </c>
      <c r="G148" s="11" t="s">
        <v>2431</v>
      </c>
      <c r="H148" s="16" t="s">
        <v>2588</v>
      </c>
      <c r="I148" s="11" t="s">
        <v>1610</v>
      </c>
      <c r="J148" s="16" t="s">
        <v>1503</v>
      </c>
      <c r="K148" s="16" t="s">
        <v>1712</v>
      </c>
      <c r="L148" s="8" t="s">
        <v>2735</v>
      </c>
      <c r="M148" s="8" t="s">
        <v>4349</v>
      </c>
      <c r="N148" s="11" t="s">
        <v>1810</v>
      </c>
      <c r="O148" s="8" t="s">
        <v>3966</v>
      </c>
      <c r="P148" s="8" t="s">
        <v>1902</v>
      </c>
      <c r="Q148" s="8" t="s">
        <v>2876</v>
      </c>
      <c r="R148" s="8" t="s">
        <v>3021</v>
      </c>
      <c r="S148" s="8" t="s">
        <v>4728</v>
      </c>
      <c r="T148" s="3" t="s">
        <v>4373</v>
      </c>
      <c r="U148" s="3" t="s">
        <v>3299</v>
      </c>
      <c r="V148" s="3" t="s">
        <v>2002</v>
      </c>
      <c r="W148" s="3" t="s">
        <v>3431</v>
      </c>
      <c r="X148" s="3" t="s">
        <v>3580</v>
      </c>
      <c r="Y148" s="3" t="s">
        <v>4588</v>
      </c>
      <c r="Z148" s="3" t="s">
        <v>2093</v>
      </c>
      <c r="AA148" s="3" t="s">
        <v>4530</v>
      </c>
      <c r="AB148" s="3" t="s">
        <v>1292</v>
      </c>
      <c r="AC148" s="3" t="s">
        <v>2197</v>
      </c>
      <c r="AD148" s="3" t="s">
        <v>4656</v>
      </c>
      <c r="AE148" s="3" t="s">
        <v>4198</v>
      </c>
      <c r="AF148" s="3" t="s">
        <v>2364</v>
      </c>
    </row>
    <row r="149" spans="1:32" ht="195" x14ac:dyDescent="0.25">
      <c r="A149" s="15" t="s">
        <v>71</v>
      </c>
      <c r="B149" s="15" t="s">
        <v>954</v>
      </c>
      <c r="C149" s="10" t="s">
        <v>995</v>
      </c>
      <c r="D149" s="8" t="s">
        <v>3729</v>
      </c>
      <c r="E149" s="8" t="s">
        <v>1401</v>
      </c>
      <c r="F149" s="10" t="s">
        <v>1238</v>
      </c>
      <c r="G149" s="11" t="s">
        <v>2432</v>
      </c>
      <c r="H149" s="16" t="s">
        <v>2589</v>
      </c>
      <c r="I149" s="11" t="s">
        <v>1611</v>
      </c>
      <c r="J149" s="16" t="s">
        <v>1504</v>
      </c>
      <c r="K149" s="16" t="s">
        <v>1713</v>
      </c>
      <c r="L149" s="8" t="s">
        <v>2736</v>
      </c>
      <c r="M149" s="8" t="s">
        <v>4350</v>
      </c>
      <c r="N149" s="11" t="s">
        <v>1811</v>
      </c>
      <c r="O149" s="8" t="s">
        <v>3967</v>
      </c>
      <c r="P149" s="8" t="s">
        <v>1903</v>
      </c>
      <c r="Q149" s="8" t="s">
        <v>2877</v>
      </c>
      <c r="R149" s="8" t="s">
        <v>3022</v>
      </c>
      <c r="S149" s="8" t="s">
        <v>4729</v>
      </c>
      <c r="T149" s="3" t="s">
        <v>4464</v>
      </c>
      <c r="U149" s="3" t="s">
        <v>3300</v>
      </c>
      <c r="V149" s="3" t="s">
        <v>2003</v>
      </c>
      <c r="W149" s="3" t="s">
        <v>3432</v>
      </c>
      <c r="X149" s="3" t="s">
        <v>3581</v>
      </c>
      <c r="Y149" s="3" t="s">
        <v>4589</v>
      </c>
      <c r="Z149" s="3" t="s">
        <v>2094</v>
      </c>
      <c r="AA149" s="3" t="s">
        <v>4531</v>
      </c>
      <c r="AB149" s="3" t="s">
        <v>1293</v>
      </c>
      <c r="AC149" s="3" t="s">
        <v>2198</v>
      </c>
      <c r="AD149" s="3" t="s">
        <v>4657</v>
      </c>
      <c r="AE149" s="3" t="s">
        <v>4199</v>
      </c>
      <c r="AF149" s="3" t="s">
        <v>2365</v>
      </c>
    </row>
    <row r="150" spans="1:32" ht="30" x14ac:dyDescent="0.25">
      <c r="A150" s="15" t="s">
        <v>71</v>
      </c>
      <c r="B150" s="15" t="s">
        <v>311</v>
      </c>
      <c r="C150" s="9" t="s">
        <v>948</v>
      </c>
      <c r="D150" s="8" t="s">
        <v>3730</v>
      </c>
      <c r="E150" s="8" t="s">
        <v>1402</v>
      </c>
      <c r="F150" s="9" t="s">
        <v>1239</v>
      </c>
      <c r="G150" s="8" t="s">
        <v>2433</v>
      </c>
      <c r="H150" s="16" t="s">
        <v>2590</v>
      </c>
      <c r="I150" s="8" t="s">
        <v>1612</v>
      </c>
      <c r="J150" s="16" t="s">
        <v>1505</v>
      </c>
      <c r="K150" s="16" t="s">
        <v>1714</v>
      </c>
      <c r="L150" s="8" t="s">
        <v>2737</v>
      </c>
      <c r="M150" s="8" t="s">
        <v>4351</v>
      </c>
      <c r="N150" s="8" t="s">
        <v>1812</v>
      </c>
      <c r="O150" s="8" t="s">
        <v>3968</v>
      </c>
      <c r="P150" s="8" t="s">
        <v>1904</v>
      </c>
      <c r="Q150" s="8" t="s">
        <v>2878</v>
      </c>
      <c r="R150" s="8" t="s">
        <v>3023</v>
      </c>
      <c r="S150" s="8" t="s">
        <v>4730</v>
      </c>
      <c r="T150" s="3" t="s">
        <v>4465</v>
      </c>
      <c r="U150" s="3" t="s">
        <v>3301</v>
      </c>
      <c r="V150" s="3" t="s">
        <v>2004</v>
      </c>
      <c r="W150" s="3" t="s">
        <v>3433</v>
      </c>
      <c r="X150" s="3" t="s">
        <v>3582</v>
      </c>
      <c r="Y150" s="3" t="s">
        <v>2095</v>
      </c>
      <c r="Z150" s="3" t="s">
        <v>2095</v>
      </c>
      <c r="AA150" s="3" t="s">
        <v>4532</v>
      </c>
      <c r="AB150" s="3" t="s">
        <v>1167</v>
      </c>
      <c r="AC150" s="3" t="s">
        <v>2199</v>
      </c>
      <c r="AD150" s="3" t="s">
        <v>2260</v>
      </c>
      <c r="AE150" s="3" t="s">
        <v>4200</v>
      </c>
      <c r="AF150" s="3" t="s">
        <v>2366</v>
      </c>
    </row>
    <row r="151" spans="1:32" x14ac:dyDescent="0.25">
      <c r="A151" s="15" t="s">
        <v>71</v>
      </c>
      <c r="B151" s="15" t="s">
        <v>313</v>
      </c>
      <c r="C151" s="9" t="s">
        <v>312</v>
      </c>
      <c r="D151" s="8" t="s">
        <v>3731</v>
      </c>
      <c r="E151" s="8" t="s">
        <v>320</v>
      </c>
      <c r="F151" s="9" t="s">
        <v>457</v>
      </c>
      <c r="G151" s="8" t="s">
        <v>666</v>
      </c>
      <c r="H151" s="16" t="s">
        <v>2591</v>
      </c>
      <c r="I151" s="8" t="s">
        <v>324</v>
      </c>
      <c r="J151" s="16" t="s">
        <v>328</v>
      </c>
      <c r="K151" s="16" t="s">
        <v>330</v>
      </c>
      <c r="L151" s="8" t="s">
        <v>2738</v>
      </c>
      <c r="M151" s="8" t="s">
        <v>4352</v>
      </c>
      <c r="N151" s="8" t="s">
        <v>332</v>
      </c>
      <c r="O151" s="8" t="s">
        <v>3969</v>
      </c>
      <c r="P151" s="8" t="s">
        <v>602</v>
      </c>
      <c r="Q151" s="8" t="s">
        <v>2879</v>
      </c>
      <c r="R151" s="8" t="s">
        <v>3024</v>
      </c>
      <c r="S151" s="8" t="s">
        <v>3103</v>
      </c>
      <c r="T151" s="3" t="s">
        <v>3154</v>
      </c>
      <c r="U151" s="3" t="s">
        <v>3302</v>
      </c>
      <c r="V151" s="3" t="s">
        <v>767</v>
      </c>
      <c r="W151" s="3" t="s">
        <v>3434</v>
      </c>
      <c r="X151" s="3" t="s">
        <v>3583</v>
      </c>
      <c r="Y151" s="3" t="s">
        <v>338</v>
      </c>
      <c r="Z151" s="3" t="s">
        <v>338</v>
      </c>
      <c r="AA151" s="3" t="s">
        <v>385</v>
      </c>
      <c r="AB151" s="3" t="s">
        <v>385</v>
      </c>
      <c r="AC151" s="3" t="s">
        <v>351</v>
      </c>
      <c r="AD151" s="3" t="s">
        <v>344</v>
      </c>
      <c r="AE151" s="3" t="s">
        <v>4201</v>
      </c>
      <c r="AF151" s="3" t="s">
        <v>349</v>
      </c>
    </row>
    <row r="152" spans="1:32" x14ac:dyDescent="0.25">
      <c r="A152" s="15" t="s">
        <v>71</v>
      </c>
      <c r="B152" s="15" t="s">
        <v>314</v>
      </c>
      <c r="C152" s="9" t="s">
        <v>317</v>
      </c>
      <c r="D152" s="8" t="s">
        <v>3732</v>
      </c>
      <c r="E152" s="8" t="s">
        <v>321</v>
      </c>
      <c r="F152" s="9" t="s">
        <v>459</v>
      </c>
      <c r="G152" s="8" t="s">
        <v>458</v>
      </c>
      <c r="H152" s="16" t="s">
        <v>2592</v>
      </c>
      <c r="I152" s="8" t="s">
        <v>325</v>
      </c>
      <c r="J152" s="16" t="s">
        <v>634</v>
      </c>
      <c r="K152" s="16" t="s">
        <v>501</v>
      </c>
      <c r="L152" s="8" t="s">
        <v>2739</v>
      </c>
      <c r="M152" s="8" t="s">
        <v>4353</v>
      </c>
      <c r="N152" s="8" t="s">
        <v>333</v>
      </c>
      <c r="O152" s="8" t="s">
        <v>3970</v>
      </c>
      <c r="P152" s="8" t="s">
        <v>603</v>
      </c>
      <c r="Q152" s="8" t="s">
        <v>2880</v>
      </c>
      <c r="R152" s="8" t="s">
        <v>3025</v>
      </c>
      <c r="S152" s="8" t="s">
        <v>3104</v>
      </c>
      <c r="T152" s="3" t="s">
        <v>3155</v>
      </c>
      <c r="U152" s="3" t="s">
        <v>3303</v>
      </c>
      <c r="V152" s="3" t="s">
        <v>350</v>
      </c>
      <c r="W152" s="3" t="s">
        <v>3435</v>
      </c>
      <c r="X152" s="3" t="s">
        <v>3584</v>
      </c>
      <c r="Y152" s="3" t="s">
        <v>483</v>
      </c>
      <c r="Z152" s="3" t="s">
        <v>339</v>
      </c>
      <c r="AA152" s="3" t="s">
        <v>335</v>
      </c>
      <c r="AB152" s="3" t="s">
        <v>335</v>
      </c>
      <c r="AC152" s="3" t="s">
        <v>342</v>
      </c>
      <c r="AD152" s="3" t="s">
        <v>394</v>
      </c>
      <c r="AE152" s="3" t="s">
        <v>4202</v>
      </c>
      <c r="AF152" s="3" t="s">
        <v>348</v>
      </c>
    </row>
    <row r="153" spans="1:32" x14ac:dyDescent="0.25">
      <c r="A153" s="15" t="s">
        <v>71</v>
      </c>
      <c r="B153" s="15" t="s">
        <v>315</v>
      </c>
      <c r="C153" s="9" t="s">
        <v>318</v>
      </c>
      <c r="D153" s="8" t="s">
        <v>3733</v>
      </c>
      <c r="E153" s="8" t="s">
        <v>322</v>
      </c>
      <c r="F153" s="9" t="s">
        <v>461</v>
      </c>
      <c r="G153" s="8" t="s">
        <v>460</v>
      </c>
      <c r="H153" s="16" t="s">
        <v>2593</v>
      </c>
      <c r="I153" s="8" t="s">
        <v>326</v>
      </c>
      <c r="J153" s="16" t="s">
        <v>635</v>
      </c>
      <c r="K153" s="16" t="s">
        <v>502</v>
      </c>
      <c r="L153" s="8" t="s">
        <v>2740</v>
      </c>
      <c r="M153" s="8" t="s">
        <v>4354</v>
      </c>
      <c r="N153" s="8" t="s">
        <v>660</v>
      </c>
      <c r="O153" s="8" t="s">
        <v>3971</v>
      </c>
      <c r="P153" s="8" t="s">
        <v>604</v>
      </c>
      <c r="Q153" s="8" t="s">
        <v>2881</v>
      </c>
      <c r="R153" s="8" t="s">
        <v>3026</v>
      </c>
      <c r="S153" s="8" t="s">
        <v>3105</v>
      </c>
      <c r="T153" s="3" t="s">
        <v>3156</v>
      </c>
      <c r="U153" s="3" t="s">
        <v>3304</v>
      </c>
      <c r="V153" s="3" t="s">
        <v>768</v>
      </c>
      <c r="W153" s="3" t="s">
        <v>3436</v>
      </c>
      <c r="X153" s="3" t="s">
        <v>3585</v>
      </c>
      <c r="Y153" s="3" t="s">
        <v>336</v>
      </c>
      <c r="Z153" s="3" t="s">
        <v>336</v>
      </c>
      <c r="AA153" s="3" t="s">
        <v>336</v>
      </c>
      <c r="AB153" s="3" t="s">
        <v>336</v>
      </c>
      <c r="AC153" s="3" t="s">
        <v>343</v>
      </c>
      <c r="AD153" s="3" t="s">
        <v>395</v>
      </c>
      <c r="AE153" s="3" t="s">
        <v>4203</v>
      </c>
      <c r="AF153" s="3" t="s">
        <v>347</v>
      </c>
    </row>
    <row r="154" spans="1:32" x14ac:dyDescent="0.25">
      <c r="A154" s="15" t="s">
        <v>71</v>
      </c>
      <c r="B154" s="15" t="s">
        <v>316</v>
      </c>
      <c r="C154" s="9" t="s">
        <v>319</v>
      </c>
      <c r="D154" s="8" t="s">
        <v>3734</v>
      </c>
      <c r="E154" s="8" t="s">
        <v>323</v>
      </c>
      <c r="F154" s="9" t="s">
        <v>463</v>
      </c>
      <c r="G154" s="8" t="s">
        <v>462</v>
      </c>
      <c r="H154" s="16" t="s">
        <v>2594</v>
      </c>
      <c r="I154" s="8" t="s">
        <v>327</v>
      </c>
      <c r="J154" s="16" t="s">
        <v>329</v>
      </c>
      <c r="K154" s="16" t="s">
        <v>331</v>
      </c>
      <c r="L154" s="8" t="s">
        <v>2741</v>
      </c>
      <c r="M154" s="8" t="s">
        <v>4355</v>
      </c>
      <c r="N154" s="8" t="s">
        <v>334</v>
      </c>
      <c r="O154" s="8" t="s">
        <v>3972</v>
      </c>
      <c r="P154" s="8" t="s">
        <v>605</v>
      </c>
      <c r="Q154" s="8" t="s">
        <v>2882</v>
      </c>
      <c r="R154" s="8" t="s">
        <v>3027</v>
      </c>
      <c r="S154" s="8" t="s">
        <v>3106</v>
      </c>
      <c r="T154" s="3" t="s">
        <v>3157</v>
      </c>
      <c r="U154" s="3" t="s">
        <v>3305</v>
      </c>
      <c r="V154" s="3" t="s">
        <v>769</v>
      </c>
      <c r="W154" s="3" t="s">
        <v>3437</v>
      </c>
      <c r="X154" s="3" t="s">
        <v>3586</v>
      </c>
      <c r="Y154" s="3" t="s">
        <v>340</v>
      </c>
      <c r="Z154" s="3" t="s">
        <v>341</v>
      </c>
      <c r="AA154" s="3" t="s">
        <v>337</v>
      </c>
      <c r="AB154" s="3" t="s">
        <v>337</v>
      </c>
      <c r="AC154" s="3" t="s">
        <v>686</v>
      </c>
      <c r="AD154" s="3" t="s">
        <v>345</v>
      </c>
      <c r="AE154" s="3" t="s">
        <v>4204</v>
      </c>
      <c r="AF154" s="3" t="s">
        <v>346</v>
      </c>
    </row>
    <row r="155" spans="1:32" x14ac:dyDescent="0.25">
      <c r="A155" s="15" t="s">
        <v>71</v>
      </c>
      <c r="B155" s="15" t="s">
        <v>352</v>
      </c>
      <c r="C155" s="9" t="s">
        <v>353</v>
      </c>
      <c r="D155" s="9" t="s">
        <v>3735</v>
      </c>
      <c r="E155" s="9" t="s">
        <v>375</v>
      </c>
      <c r="F155" s="9" t="s">
        <v>3158</v>
      </c>
      <c r="G155" s="9" t="s">
        <v>3158</v>
      </c>
      <c r="H155" s="9" t="s">
        <v>355</v>
      </c>
      <c r="I155" s="9" t="s">
        <v>354</v>
      </c>
      <c r="J155" s="9" t="s">
        <v>355</v>
      </c>
      <c r="K155" s="9" t="s">
        <v>356</v>
      </c>
      <c r="L155" s="9" t="s">
        <v>2742</v>
      </c>
      <c r="M155" s="9" t="s">
        <v>353</v>
      </c>
      <c r="N155" s="8" t="s">
        <v>357</v>
      </c>
      <c r="O155" s="9" t="s">
        <v>3973</v>
      </c>
      <c r="P155" s="9" t="s">
        <v>606</v>
      </c>
      <c r="Q155" s="9" t="s">
        <v>2883</v>
      </c>
      <c r="R155" s="9" t="s">
        <v>3028</v>
      </c>
      <c r="S155" s="9" t="s">
        <v>3107</v>
      </c>
      <c r="T155" s="3" t="s">
        <v>3158</v>
      </c>
      <c r="U155" s="3" t="s">
        <v>3306</v>
      </c>
      <c r="V155" s="3" t="s">
        <v>770</v>
      </c>
      <c r="W155" s="3" t="s">
        <v>2883</v>
      </c>
      <c r="X155" s="3" t="s">
        <v>3587</v>
      </c>
      <c r="Y155" s="3" t="s">
        <v>359</v>
      </c>
      <c r="Z155" s="3" t="s">
        <v>359</v>
      </c>
      <c r="AA155" s="3" t="s">
        <v>358</v>
      </c>
      <c r="AB155" s="3" t="s">
        <v>358</v>
      </c>
      <c r="AC155" s="3" t="s">
        <v>360</v>
      </c>
      <c r="AD155" s="3" t="s">
        <v>396</v>
      </c>
      <c r="AE155" s="3" t="s">
        <v>4205</v>
      </c>
      <c r="AF155" s="3" t="s">
        <v>361</v>
      </c>
    </row>
    <row r="156" spans="1:32" x14ac:dyDescent="0.25">
      <c r="A156" s="15" t="s">
        <v>71</v>
      </c>
      <c r="B156" s="15" t="s">
        <v>128</v>
      </c>
      <c r="C156" s="9" t="s">
        <v>247</v>
      </c>
      <c r="D156" s="8" t="s">
        <v>3736</v>
      </c>
      <c r="E156" s="8" t="s">
        <v>290</v>
      </c>
      <c r="F156" s="9" t="s">
        <v>4833</v>
      </c>
      <c r="G156" s="8" t="s">
        <v>4833</v>
      </c>
      <c r="H156" s="8" t="s">
        <v>2595</v>
      </c>
      <c r="I156" s="8" t="s">
        <v>564</v>
      </c>
      <c r="J156" s="9" t="s">
        <v>188</v>
      </c>
      <c r="K156" s="9" t="s">
        <v>291</v>
      </c>
      <c r="L156" s="8" t="s">
        <v>2743</v>
      </c>
      <c r="M156" s="8" t="s">
        <v>4356</v>
      </c>
      <c r="N156" s="8" t="s">
        <v>292</v>
      </c>
      <c r="O156" s="8" t="s">
        <v>3974</v>
      </c>
      <c r="P156" s="8" t="s">
        <v>607</v>
      </c>
      <c r="Q156" s="8" t="s">
        <v>2884</v>
      </c>
      <c r="R156" s="8" t="s">
        <v>3029</v>
      </c>
      <c r="S156" s="8" t="s">
        <v>3108</v>
      </c>
      <c r="T156" s="3" t="s">
        <v>4430</v>
      </c>
      <c r="U156" s="3" t="s">
        <v>3307</v>
      </c>
      <c r="V156" s="3" t="s">
        <v>303</v>
      </c>
      <c r="W156" s="3" t="s">
        <v>2884</v>
      </c>
      <c r="X156" s="3" t="s">
        <v>3588</v>
      </c>
      <c r="Y156" s="3" t="s">
        <v>294</v>
      </c>
      <c r="Z156" s="3" t="s">
        <v>294</v>
      </c>
      <c r="AA156" s="3" t="s">
        <v>282</v>
      </c>
      <c r="AB156" s="3" t="s">
        <v>282</v>
      </c>
      <c r="AC156" s="3" t="s">
        <v>298</v>
      </c>
      <c r="AD156" s="3" t="s">
        <v>397</v>
      </c>
      <c r="AE156" s="3" t="s">
        <v>4206</v>
      </c>
      <c r="AF156" s="3" t="s">
        <v>299</v>
      </c>
    </row>
    <row r="157" spans="1:32" ht="105" x14ac:dyDescent="0.25">
      <c r="A157" s="15" t="s">
        <v>71</v>
      </c>
      <c r="B157" s="15" t="s">
        <v>1118</v>
      </c>
      <c r="C157" s="9" t="s">
        <v>1119</v>
      </c>
      <c r="D157" s="8" t="s">
        <v>3737</v>
      </c>
      <c r="E157" s="8" t="s">
        <v>1403</v>
      </c>
      <c r="F157" s="9" t="s">
        <v>1240</v>
      </c>
      <c r="G157" s="8" t="s">
        <v>2434</v>
      </c>
      <c r="H157" s="8" t="s">
        <v>2596</v>
      </c>
      <c r="I157" s="8" t="s">
        <v>1613</v>
      </c>
      <c r="J157" s="9" t="s">
        <v>1506</v>
      </c>
      <c r="K157" s="9" t="s">
        <v>1715</v>
      </c>
      <c r="L157" s="8" t="s">
        <v>2744</v>
      </c>
      <c r="M157" s="8" t="str">
        <f>M2</f>
        <v>Française</v>
      </c>
      <c r="N157" s="8" t="s">
        <v>1813</v>
      </c>
      <c r="O157" s="8" t="s">
        <v>3975</v>
      </c>
      <c r="P157" s="8" t="s">
        <v>1905</v>
      </c>
      <c r="Q157" s="8" t="s">
        <v>2885</v>
      </c>
      <c r="R157" s="8" t="s">
        <v>3030</v>
      </c>
      <c r="S157" s="8" t="s">
        <v>4731</v>
      </c>
      <c r="T157" s="3" t="s">
        <v>4431</v>
      </c>
      <c r="U157" s="3" t="s">
        <v>3308</v>
      </c>
      <c r="V157" s="3" t="s">
        <v>2005</v>
      </c>
      <c r="W157" s="3" t="s">
        <v>3438</v>
      </c>
      <c r="X157" s="3" t="s">
        <v>3589</v>
      </c>
      <c r="Y157" s="3" t="s">
        <v>2096</v>
      </c>
      <c r="Z157" s="3" t="s">
        <v>2096</v>
      </c>
      <c r="AA157" s="3" t="s">
        <v>1168</v>
      </c>
      <c r="AB157" s="3" t="s">
        <v>1168</v>
      </c>
      <c r="AC157" s="3" t="s">
        <v>2200</v>
      </c>
      <c r="AD157" s="3" t="s">
        <v>2261</v>
      </c>
      <c r="AE157" s="3" t="s">
        <v>4207</v>
      </c>
      <c r="AF157" s="3" t="s">
        <v>2367</v>
      </c>
    </row>
    <row r="158" spans="1:32" ht="60" x14ac:dyDescent="0.25">
      <c r="A158" s="15" t="s">
        <v>71</v>
      </c>
      <c r="B158" s="15" t="s">
        <v>115</v>
      </c>
      <c r="C158" s="9" t="s">
        <v>1027</v>
      </c>
      <c r="D158" s="8" t="s">
        <v>3738</v>
      </c>
      <c r="E158" s="8" t="s">
        <v>1404</v>
      </c>
      <c r="F158" s="9" t="s">
        <v>1241</v>
      </c>
      <c r="G158" s="8" t="s">
        <v>2435</v>
      </c>
      <c r="H158" s="16" t="s">
        <v>2597</v>
      </c>
      <c r="I158" s="8" t="s">
        <v>1614</v>
      </c>
      <c r="J158" s="16" t="s">
        <v>1507</v>
      </c>
      <c r="K158" s="16" t="s">
        <v>1716</v>
      </c>
      <c r="L158" s="8" t="s">
        <v>2745</v>
      </c>
      <c r="M158" s="8" t="s">
        <v>4357</v>
      </c>
      <c r="N158" s="8" t="s">
        <v>1814</v>
      </c>
      <c r="O158" s="8" t="s">
        <v>3976</v>
      </c>
      <c r="P158" s="8" t="s">
        <v>1906</v>
      </c>
      <c r="Q158" s="8" t="s">
        <v>2886</v>
      </c>
      <c r="R158" s="8" t="s">
        <v>3031</v>
      </c>
      <c r="S158" s="8" t="s">
        <v>4732</v>
      </c>
      <c r="T158" s="3" t="s">
        <v>4466</v>
      </c>
      <c r="U158" s="3" t="s">
        <v>3309</v>
      </c>
      <c r="V158" s="3" t="s">
        <v>2006</v>
      </c>
      <c r="W158" s="3" t="s">
        <v>3439</v>
      </c>
      <c r="X158" s="3" t="s">
        <v>3590</v>
      </c>
      <c r="Y158" s="3" t="s">
        <v>2097</v>
      </c>
      <c r="Z158" s="3" t="s">
        <v>2097</v>
      </c>
      <c r="AA158" s="3" t="s">
        <v>1294</v>
      </c>
      <c r="AB158" s="3" t="s">
        <v>1294</v>
      </c>
      <c r="AC158" s="3" t="s">
        <v>2201</v>
      </c>
      <c r="AD158" s="3" t="s">
        <v>2262</v>
      </c>
      <c r="AE158" s="3" t="s">
        <v>4208</v>
      </c>
      <c r="AF158" s="3" t="s">
        <v>2368</v>
      </c>
    </row>
    <row r="159" spans="1:32" x14ac:dyDescent="0.25">
      <c r="A159" s="15" t="s">
        <v>71</v>
      </c>
      <c r="B159" s="15" t="s">
        <v>945</v>
      </c>
      <c r="C159" s="3" t="s">
        <v>1096</v>
      </c>
      <c r="D159" s="3" t="s">
        <v>3739</v>
      </c>
      <c r="E159" s="3" t="s">
        <v>1405</v>
      </c>
      <c r="F159" s="3" t="s">
        <v>1242</v>
      </c>
      <c r="G159" s="3" t="s">
        <v>2436</v>
      </c>
      <c r="H159" s="3" t="s">
        <v>2598</v>
      </c>
      <c r="I159" s="3" t="s">
        <v>1615</v>
      </c>
      <c r="J159" s="3" t="s">
        <v>1508</v>
      </c>
      <c r="K159" s="3" t="s">
        <v>1717</v>
      </c>
      <c r="L159" s="3" t="s">
        <v>2746</v>
      </c>
      <c r="M159" s="3" t="s">
        <v>4358</v>
      </c>
      <c r="N159" s="3" t="s">
        <v>1815</v>
      </c>
      <c r="O159" s="3" t="s">
        <v>3977</v>
      </c>
      <c r="P159" s="3" t="s">
        <v>1907</v>
      </c>
      <c r="Q159" s="3" t="s">
        <v>2887</v>
      </c>
      <c r="R159" s="3" t="s">
        <v>3032</v>
      </c>
      <c r="S159" s="3" t="s">
        <v>4733</v>
      </c>
      <c r="T159" s="3" t="s">
        <v>4467</v>
      </c>
      <c r="U159" s="3" t="s">
        <v>3310</v>
      </c>
      <c r="V159" s="3" t="s">
        <v>4044</v>
      </c>
      <c r="W159" s="3" t="s">
        <v>3440</v>
      </c>
      <c r="X159" s="3" t="s">
        <v>3591</v>
      </c>
      <c r="Y159" s="3" t="s">
        <v>2098</v>
      </c>
      <c r="Z159" s="3" t="s">
        <v>2098</v>
      </c>
      <c r="AA159" s="3" t="s">
        <v>1169</v>
      </c>
      <c r="AB159" s="3" t="s">
        <v>1169</v>
      </c>
      <c r="AC159" s="3" t="s">
        <v>2202</v>
      </c>
      <c r="AD159" s="3" t="s">
        <v>4658</v>
      </c>
      <c r="AE159" s="3" t="s">
        <v>4209</v>
      </c>
      <c r="AF159" s="3" t="s">
        <v>2369</v>
      </c>
    </row>
    <row r="160" spans="1:32" ht="60" x14ac:dyDescent="0.25">
      <c r="A160" s="15" t="s">
        <v>71</v>
      </c>
      <c r="B160" s="15" t="s">
        <v>947</v>
      </c>
      <c r="C160" s="3" t="s">
        <v>994</v>
      </c>
      <c r="D160" s="3" t="s">
        <v>3740</v>
      </c>
      <c r="E160" s="3" t="s">
        <v>1406</v>
      </c>
      <c r="F160" s="3" t="s">
        <v>1243</v>
      </c>
      <c r="G160" s="3" t="s">
        <v>2437</v>
      </c>
      <c r="H160" s="3" t="s">
        <v>2599</v>
      </c>
      <c r="I160" s="3" t="s">
        <v>1616</v>
      </c>
      <c r="J160" s="3" t="s">
        <v>1509</v>
      </c>
      <c r="K160" s="3" t="s">
        <v>1718</v>
      </c>
      <c r="L160" s="3" t="s">
        <v>2747</v>
      </c>
      <c r="M160" s="3" t="s">
        <v>4359</v>
      </c>
      <c r="N160" s="3" t="s">
        <v>1816</v>
      </c>
      <c r="O160" s="3" t="s">
        <v>3978</v>
      </c>
      <c r="P160" s="3" t="s">
        <v>1908</v>
      </c>
      <c r="Q160" s="3" t="s">
        <v>2888</v>
      </c>
      <c r="R160" s="3" t="s">
        <v>3033</v>
      </c>
      <c r="S160" s="3" t="s">
        <v>3109</v>
      </c>
      <c r="T160" s="3" t="s">
        <v>4432</v>
      </c>
      <c r="U160" s="3" t="s">
        <v>3311</v>
      </c>
      <c r="V160" s="3" t="s">
        <v>2007</v>
      </c>
      <c r="W160" s="3" t="s">
        <v>3441</v>
      </c>
      <c r="X160" s="3" t="s">
        <v>3592</v>
      </c>
      <c r="Y160" s="3" t="s">
        <v>2099</v>
      </c>
      <c r="Z160" s="3" t="s">
        <v>2099</v>
      </c>
      <c r="AA160" s="3" t="s">
        <v>1295</v>
      </c>
      <c r="AB160" s="3" t="s">
        <v>1295</v>
      </c>
      <c r="AC160" s="3" t="s">
        <v>2203</v>
      </c>
      <c r="AD160" s="3" t="s">
        <v>2263</v>
      </c>
      <c r="AE160" s="3" t="s">
        <v>4210</v>
      </c>
      <c r="AF160" s="3" t="s">
        <v>2370</v>
      </c>
    </row>
    <row r="161" spans="1:32" ht="30" x14ac:dyDescent="0.25">
      <c r="A161" s="15" t="s">
        <v>71</v>
      </c>
      <c r="B161" s="15" t="s">
        <v>946</v>
      </c>
      <c r="C161" s="3" t="s">
        <v>1097</v>
      </c>
      <c r="D161" s="3" t="s">
        <v>3741</v>
      </c>
      <c r="E161" s="3" t="s">
        <v>1407</v>
      </c>
      <c r="F161" s="3" t="s">
        <v>1244</v>
      </c>
      <c r="G161" s="3" t="s">
        <v>2438</v>
      </c>
      <c r="H161" s="3" t="s">
        <v>2600</v>
      </c>
      <c r="I161" s="3" t="s">
        <v>1617</v>
      </c>
      <c r="J161" s="3" t="s">
        <v>1510</v>
      </c>
      <c r="K161" s="3" t="s">
        <v>1719</v>
      </c>
      <c r="L161" s="3" t="s">
        <v>2748</v>
      </c>
      <c r="M161" s="3" t="s">
        <v>4360</v>
      </c>
      <c r="N161" s="3" t="s">
        <v>1817</v>
      </c>
      <c r="O161" s="3" t="s">
        <v>3979</v>
      </c>
      <c r="P161" s="3" t="s">
        <v>1909</v>
      </c>
      <c r="Q161" s="3" t="s">
        <v>2889</v>
      </c>
      <c r="R161" s="3" t="s">
        <v>3034</v>
      </c>
      <c r="S161" s="3" t="s">
        <v>3110</v>
      </c>
      <c r="T161" s="3" t="s">
        <v>3159</v>
      </c>
      <c r="U161" s="3" t="s">
        <v>3312</v>
      </c>
      <c r="V161" s="3" t="s">
        <v>2008</v>
      </c>
      <c r="W161" s="3" t="s">
        <v>3442</v>
      </c>
      <c r="X161" s="3" t="s">
        <v>3593</v>
      </c>
      <c r="Y161" s="3" t="s">
        <v>2100</v>
      </c>
      <c r="Z161" s="3" t="s">
        <v>2100</v>
      </c>
      <c r="AA161" s="3" t="s">
        <v>1170</v>
      </c>
      <c r="AB161" s="3" t="s">
        <v>1170</v>
      </c>
      <c r="AC161" s="3" t="s">
        <v>2204</v>
      </c>
      <c r="AD161" s="3" t="s">
        <v>2264</v>
      </c>
      <c r="AE161" s="3" t="s">
        <v>4211</v>
      </c>
      <c r="AF161" s="3" t="s">
        <v>2371</v>
      </c>
    </row>
    <row r="162" spans="1:32" x14ac:dyDescent="0.25">
      <c r="A162" s="15" t="s">
        <v>71</v>
      </c>
      <c r="B162" s="15" t="s">
        <v>420</v>
      </c>
      <c r="C162" s="9" t="s">
        <v>1098</v>
      </c>
      <c r="D162" s="9" t="s">
        <v>3742</v>
      </c>
      <c r="E162" s="9" t="s">
        <v>1408</v>
      </c>
      <c r="F162" s="9" t="s">
        <v>1245</v>
      </c>
      <c r="G162" s="9" t="s">
        <v>2439</v>
      </c>
      <c r="H162" s="9" t="s">
        <v>2601</v>
      </c>
      <c r="I162" s="9" t="s">
        <v>1618</v>
      </c>
      <c r="J162" s="9" t="s">
        <v>1511</v>
      </c>
      <c r="K162" s="9" t="s">
        <v>1720</v>
      </c>
      <c r="L162" s="9" t="s">
        <v>2749</v>
      </c>
      <c r="M162" s="9" t="s">
        <v>4361</v>
      </c>
      <c r="N162" s="9" t="s">
        <v>1818</v>
      </c>
      <c r="O162" s="9" t="s">
        <v>3980</v>
      </c>
      <c r="P162" s="9" t="s">
        <v>1910</v>
      </c>
      <c r="Q162" s="9" t="s">
        <v>2890</v>
      </c>
      <c r="R162" s="9" t="s">
        <v>3035</v>
      </c>
      <c r="S162" s="9" t="s">
        <v>3111</v>
      </c>
      <c r="T162" s="3" t="s">
        <v>3160</v>
      </c>
      <c r="U162" s="3" t="s">
        <v>3313</v>
      </c>
      <c r="V162" s="3" t="s">
        <v>4045</v>
      </c>
      <c r="W162" s="3" t="s">
        <v>2890</v>
      </c>
      <c r="X162" s="3" t="s">
        <v>3594</v>
      </c>
      <c r="Y162" s="3" t="s">
        <v>2101</v>
      </c>
      <c r="Z162" s="3" t="s">
        <v>2101</v>
      </c>
      <c r="AA162" s="3" t="s">
        <v>1171</v>
      </c>
      <c r="AB162" s="3" t="s">
        <v>1171</v>
      </c>
      <c r="AC162" s="3" t="s">
        <v>2205</v>
      </c>
      <c r="AD162" s="3" t="s">
        <v>2265</v>
      </c>
      <c r="AE162" s="3" t="s">
        <v>4212</v>
      </c>
      <c r="AF162" s="3" t="s">
        <v>2372</v>
      </c>
    </row>
    <row r="163" spans="1:32" x14ac:dyDescent="0.25">
      <c r="A163" s="15" t="s">
        <v>71</v>
      </c>
      <c r="B163" s="15" t="s">
        <v>955</v>
      </c>
      <c r="C163" s="3" t="s">
        <v>955</v>
      </c>
      <c r="D163" s="3" t="s">
        <v>3743</v>
      </c>
      <c r="E163" s="3" t="s">
        <v>1409</v>
      </c>
      <c r="F163" s="3" t="s">
        <v>1246</v>
      </c>
      <c r="G163" s="3" t="s">
        <v>2440</v>
      </c>
      <c r="H163" s="3" t="s">
        <v>2602</v>
      </c>
      <c r="I163" s="3" t="s">
        <v>1619</v>
      </c>
      <c r="J163" s="3" t="s">
        <v>1512</v>
      </c>
      <c r="K163" s="3" t="s">
        <v>1721</v>
      </c>
      <c r="L163" s="3" t="s">
        <v>2750</v>
      </c>
      <c r="M163" s="3" t="s">
        <v>4362</v>
      </c>
      <c r="N163" s="3" t="s">
        <v>1819</v>
      </c>
      <c r="O163" s="3" t="s">
        <v>3981</v>
      </c>
      <c r="P163" s="3" t="s">
        <v>1911</v>
      </c>
      <c r="Q163" s="3" t="s">
        <v>2891</v>
      </c>
      <c r="R163" s="3" t="s">
        <v>3036</v>
      </c>
      <c r="S163" s="3" t="s">
        <v>3112</v>
      </c>
      <c r="T163" s="3" t="s">
        <v>4433</v>
      </c>
      <c r="U163" s="3" t="s">
        <v>3314</v>
      </c>
      <c r="V163" s="3" t="s">
        <v>2009</v>
      </c>
      <c r="W163" s="3" t="s">
        <v>3443</v>
      </c>
      <c r="X163" s="3" t="s">
        <v>3595</v>
      </c>
      <c r="Y163" s="3" t="s">
        <v>2102</v>
      </c>
      <c r="Z163" s="3" t="s">
        <v>2102</v>
      </c>
      <c r="AA163" s="3" t="s">
        <v>1172</v>
      </c>
      <c r="AB163" s="3" t="s">
        <v>1172</v>
      </c>
      <c r="AC163" s="3" t="s">
        <v>2206</v>
      </c>
      <c r="AD163" s="3" t="s">
        <v>2266</v>
      </c>
      <c r="AE163" s="3" t="s">
        <v>4213</v>
      </c>
      <c r="AF163" s="3" t="s">
        <v>2373</v>
      </c>
    </row>
    <row r="164" spans="1:32" s="2" customFormat="1" ht="30" x14ac:dyDescent="0.25">
      <c r="A164" s="17" t="s">
        <v>71</v>
      </c>
      <c r="B164" s="15" t="s">
        <v>417</v>
      </c>
      <c r="E164" s="2" t="s">
        <v>730</v>
      </c>
      <c r="F164" s="2" t="s">
        <v>669</v>
      </c>
      <c r="G164" s="3" t="s">
        <v>668</v>
      </c>
      <c r="I164" s="2" t="s">
        <v>565</v>
      </c>
      <c r="J164" s="2" t="s">
        <v>421</v>
      </c>
      <c r="K164" s="21" t="s">
        <v>503</v>
      </c>
      <c r="N164" s="2" t="s">
        <v>728</v>
      </c>
      <c r="P164" s="2" t="s">
        <v>718</v>
      </c>
      <c r="V164" s="2" t="s">
        <v>771</v>
      </c>
      <c r="Y164" s="2" t="s">
        <v>4590</v>
      </c>
      <c r="Z164" s="2" t="s">
        <v>639</v>
      </c>
      <c r="AA164" s="2" t="s">
        <v>4533</v>
      </c>
      <c r="AB164" s="2" t="s">
        <v>730</v>
      </c>
      <c r="AC164" s="2" t="s">
        <v>398</v>
      </c>
      <c r="AD164" s="2" t="s">
        <v>691</v>
      </c>
      <c r="AF164" s="3" t="s">
        <v>526</v>
      </c>
    </row>
  </sheetData>
  <conditionalFormatting sqref="B1:B1048576">
    <cfRule type="duplicateValues" dxfId="2" priority="109"/>
  </conditionalFormatting>
  <conditionalFormatting sqref="C1:BA164">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3"/>
  <sheetViews>
    <sheetView showGridLines="0" workbookViewId="0">
      <selection activeCell="G13" sqref="G13"/>
    </sheetView>
  </sheetViews>
  <sheetFormatPr defaultRowHeight="15" x14ac:dyDescent="0.25"/>
  <cols>
    <col min="1" max="1" width="28" style="27" customWidth="1"/>
    <col min="2" max="3" width="15" customWidth="1"/>
    <col min="4" max="5" width="22.7109375" style="41" customWidth="1"/>
    <col min="6" max="6" width="15" customWidth="1"/>
    <col min="7" max="7" width="30.42578125" customWidth="1"/>
    <col min="8" max="8" width="38.28515625" customWidth="1"/>
    <col min="9" max="17" width="15" customWidth="1"/>
  </cols>
  <sheetData>
    <row r="1" spans="1:17" s="2" customFormat="1" ht="54" customHeight="1" x14ac:dyDescent="0.25">
      <c r="A1" s="46" t="s">
        <v>2453</v>
      </c>
      <c r="B1" s="46"/>
      <c r="C1" s="46"/>
      <c r="D1" s="46"/>
      <c r="E1" s="46"/>
      <c r="F1" s="46"/>
      <c r="G1" s="46"/>
      <c r="H1" s="46"/>
      <c r="I1" s="3"/>
      <c r="J1" s="3"/>
      <c r="K1" s="3"/>
      <c r="L1" s="3"/>
      <c r="M1" s="3"/>
      <c r="N1" s="3"/>
      <c r="O1" s="3"/>
      <c r="P1" s="3"/>
      <c r="Q1" s="3"/>
    </row>
    <row r="2" spans="1:17" ht="54" customHeight="1" x14ac:dyDescent="0.25">
      <c r="A2" s="47" t="s">
        <v>3983</v>
      </c>
      <c r="B2" s="47" t="s">
        <v>1124</v>
      </c>
      <c r="C2" s="47" t="s">
        <v>3751</v>
      </c>
      <c r="D2" s="47" t="s">
        <v>3758</v>
      </c>
      <c r="E2" s="47"/>
      <c r="F2" s="47" t="s">
        <v>3037</v>
      </c>
      <c r="G2" s="47" t="s">
        <v>3761</v>
      </c>
      <c r="H2" s="47" t="s">
        <v>3760</v>
      </c>
    </row>
    <row r="3" spans="1:17" ht="56.25" customHeight="1" x14ac:dyDescent="0.25">
      <c r="A3" s="48"/>
      <c r="B3" s="48"/>
      <c r="C3" s="48"/>
      <c r="D3" s="42" t="s">
        <v>3759</v>
      </c>
      <c r="E3" s="42" t="s">
        <v>3762</v>
      </c>
      <c r="F3" s="48"/>
      <c r="G3" s="48"/>
      <c r="H3" s="48"/>
    </row>
    <row r="4" spans="1:17" ht="15" customHeight="1" x14ac:dyDescent="0.25">
      <c r="A4" s="35"/>
      <c r="B4" s="37"/>
      <c r="C4" s="37"/>
      <c r="D4" s="36"/>
      <c r="E4" s="36"/>
      <c r="F4" s="37"/>
      <c r="G4" s="37"/>
      <c r="H4" s="37"/>
    </row>
    <row r="5" spans="1:17" x14ac:dyDescent="0.25">
      <c r="A5" s="28" t="s">
        <v>3744</v>
      </c>
      <c r="B5" s="28" t="s">
        <v>3749</v>
      </c>
      <c r="C5" s="28" t="s">
        <v>3750</v>
      </c>
      <c r="D5" s="38" t="s">
        <v>3744</v>
      </c>
      <c r="E5" s="38" t="s">
        <v>3782</v>
      </c>
      <c r="F5" s="43" t="s">
        <v>3757</v>
      </c>
      <c r="G5" s="29"/>
      <c r="H5" s="29"/>
    </row>
    <row r="6" spans="1:17" x14ac:dyDescent="0.25">
      <c r="A6" s="30" t="s">
        <v>223</v>
      </c>
      <c r="B6" s="31" t="s">
        <v>2454</v>
      </c>
      <c r="C6" s="31" t="s">
        <v>3748</v>
      </c>
      <c r="D6" s="39" t="s">
        <v>223</v>
      </c>
      <c r="E6" s="39" t="s">
        <v>386</v>
      </c>
      <c r="F6" s="31" t="s">
        <v>4022</v>
      </c>
      <c r="G6" s="32"/>
      <c r="H6" s="32"/>
    </row>
    <row r="7" spans="1:17" x14ac:dyDescent="0.25">
      <c r="A7" s="30" t="s">
        <v>416</v>
      </c>
      <c r="B7" s="31" t="s">
        <v>2454</v>
      </c>
      <c r="C7" s="31" t="s">
        <v>3748</v>
      </c>
      <c r="D7" s="39" t="s">
        <v>416</v>
      </c>
      <c r="E7" s="39" t="s">
        <v>664</v>
      </c>
      <c r="F7" s="31"/>
      <c r="G7" s="32"/>
      <c r="H7" s="32"/>
    </row>
    <row r="8" spans="1:17" x14ac:dyDescent="0.25">
      <c r="A8" s="30" t="s">
        <v>181</v>
      </c>
      <c r="B8" s="31" t="s">
        <v>2454</v>
      </c>
      <c r="C8" s="31" t="s">
        <v>3748</v>
      </c>
      <c r="D8" s="39" t="s">
        <v>181</v>
      </c>
      <c r="E8" s="39" t="s">
        <v>663</v>
      </c>
      <c r="F8" s="31"/>
      <c r="G8" s="32"/>
      <c r="H8" s="32"/>
    </row>
    <row r="9" spans="1:17" x14ac:dyDescent="0.25">
      <c r="A9" s="31" t="s">
        <v>2603</v>
      </c>
      <c r="B9" s="31" t="s">
        <v>3749</v>
      </c>
      <c r="C9" s="31" t="s">
        <v>3748</v>
      </c>
      <c r="D9" s="39" t="s">
        <v>2603</v>
      </c>
      <c r="E9" s="39" t="s">
        <v>3773</v>
      </c>
      <c r="F9" s="31" t="s">
        <v>4022</v>
      </c>
      <c r="G9" s="32"/>
      <c r="H9" s="32"/>
    </row>
    <row r="10" spans="1:17" x14ac:dyDescent="0.25">
      <c r="A10" s="30" t="s">
        <v>112</v>
      </c>
      <c r="B10" s="31" t="s">
        <v>2454</v>
      </c>
      <c r="C10" s="31" t="s">
        <v>3748</v>
      </c>
      <c r="D10" s="39" t="s">
        <v>112</v>
      </c>
      <c r="E10" s="39" t="s">
        <v>270</v>
      </c>
      <c r="F10" s="31" t="s">
        <v>4022</v>
      </c>
      <c r="G10" s="32"/>
      <c r="H10" s="32"/>
    </row>
    <row r="11" spans="1:17" x14ac:dyDescent="0.25">
      <c r="A11" s="30" t="s">
        <v>111</v>
      </c>
      <c r="B11" s="31" t="s">
        <v>2454</v>
      </c>
      <c r="C11" s="31" t="s">
        <v>3748</v>
      </c>
      <c r="D11" s="39" t="s">
        <v>111</v>
      </c>
      <c r="E11" s="39" t="s">
        <v>193</v>
      </c>
      <c r="F11" s="31" t="s">
        <v>4022</v>
      </c>
      <c r="G11" s="32"/>
      <c r="H11" s="32"/>
    </row>
    <row r="12" spans="1:17" x14ac:dyDescent="0.25">
      <c r="A12" s="30" t="s">
        <v>110</v>
      </c>
      <c r="B12" s="31" t="s">
        <v>2454</v>
      </c>
      <c r="C12" s="31" t="s">
        <v>3748</v>
      </c>
      <c r="D12" s="39" t="s">
        <v>110</v>
      </c>
      <c r="E12" s="39" t="s">
        <v>269</v>
      </c>
      <c r="F12" s="31" t="s">
        <v>4022</v>
      </c>
      <c r="G12" s="32"/>
      <c r="H12" s="32"/>
    </row>
    <row r="13" spans="1:17" x14ac:dyDescent="0.25">
      <c r="A13" s="31" t="s">
        <v>2751</v>
      </c>
      <c r="B13" s="31" t="s">
        <v>3749</v>
      </c>
      <c r="C13" s="31" t="s">
        <v>3748</v>
      </c>
      <c r="D13" s="39" t="s">
        <v>2751</v>
      </c>
      <c r="E13" s="39" t="s">
        <v>3774</v>
      </c>
      <c r="F13" s="31" t="s">
        <v>4022</v>
      </c>
      <c r="G13" s="32"/>
      <c r="H13" s="32"/>
    </row>
    <row r="14" spans="1:17" x14ac:dyDescent="0.25">
      <c r="A14" s="31" t="s">
        <v>4363</v>
      </c>
      <c r="B14" s="31" t="s">
        <v>3749</v>
      </c>
      <c r="C14" s="31" t="s">
        <v>3748</v>
      </c>
      <c r="D14" s="39" t="s">
        <v>4363</v>
      </c>
      <c r="E14" s="39" t="s">
        <v>4364</v>
      </c>
      <c r="F14" s="31" t="s">
        <v>4022</v>
      </c>
      <c r="G14" s="32"/>
      <c r="H14" s="32"/>
    </row>
    <row r="15" spans="1:17" x14ac:dyDescent="0.25">
      <c r="A15" s="30" t="s">
        <v>109</v>
      </c>
      <c r="B15" s="31" t="s">
        <v>2454</v>
      </c>
      <c r="C15" s="31" t="s">
        <v>3748</v>
      </c>
      <c r="D15" s="39" t="s">
        <v>109</v>
      </c>
      <c r="E15" s="39" t="s">
        <v>653</v>
      </c>
      <c r="F15" s="31" t="s">
        <v>4022</v>
      </c>
      <c r="G15" s="32"/>
      <c r="H15" s="32"/>
    </row>
    <row r="16" spans="1:17" x14ac:dyDescent="0.25">
      <c r="A16" s="34" t="s">
        <v>3829</v>
      </c>
      <c r="B16" s="32" t="s">
        <v>3749</v>
      </c>
      <c r="C16" s="32" t="s">
        <v>3748</v>
      </c>
      <c r="D16" s="40" t="s">
        <v>3829</v>
      </c>
      <c r="E16" s="40" t="s">
        <v>3830</v>
      </c>
      <c r="F16" s="32" t="s">
        <v>4022</v>
      </c>
      <c r="G16" s="32"/>
      <c r="H16" s="32"/>
    </row>
    <row r="17" spans="1:8" x14ac:dyDescent="0.25">
      <c r="A17" s="30" t="s">
        <v>566</v>
      </c>
      <c r="B17" s="31" t="s">
        <v>2454</v>
      </c>
      <c r="C17" s="31" t="s">
        <v>3748</v>
      </c>
      <c r="D17" s="39" t="s">
        <v>566</v>
      </c>
      <c r="E17" s="39" t="s">
        <v>566</v>
      </c>
      <c r="F17" s="31" t="s">
        <v>4022</v>
      </c>
      <c r="G17" s="32"/>
      <c r="H17" s="32"/>
    </row>
    <row r="18" spans="1:8" x14ac:dyDescent="0.25">
      <c r="A18" s="31" t="s">
        <v>2892</v>
      </c>
      <c r="B18" s="31" t="s">
        <v>3749</v>
      </c>
      <c r="C18" s="31" t="s">
        <v>3748</v>
      </c>
      <c r="D18" s="39" t="s">
        <v>2892</v>
      </c>
      <c r="E18" s="39" t="s">
        <v>3775</v>
      </c>
      <c r="F18" s="31"/>
      <c r="G18" s="32"/>
      <c r="H18" s="32" t="s">
        <v>4023</v>
      </c>
    </row>
    <row r="19" spans="1:8" x14ac:dyDescent="0.25">
      <c r="A19" s="31" t="s">
        <v>3038</v>
      </c>
      <c r="B19" s="31" t="s">
        <v>3749</v>
      </c>
      <c r="C19" s="31" t="s">
        <v>3748</v>
      </c>
      <c r="D19" s="39" t="s">
        <v>3038</v>
      </c>
      <c r="E19" s="39" t="s">
        <v>3776</v>
      </c>
      <c r="F19" s="31" t="s">
        <v>4022</v>
      </c>
      <c r="G19" s="32"/>
      <c r="H19" s="32"/>
    </row>
    <row r="20" spans="1:8" x14ac:dyDescent="0.25">
      <c r="A20" s="31" t="s">
        <v>3113</v>
      </c>
      <c r="B20" s="31" t="s">
        <v>3749</v>
      </c>
      <c r="C20" s="31" t="s">
        <v>3748</v>
      </c>
      <c r="D20" s="39" t="s">
        <v>3113</v>
      </c>
      <c r="E20" s="39" t="s">
        <v>3777</v>
      </c>
      <c r="F20" s="31" t="s">
        <v>4022</v>
      </c>
      <c r="G20" s="32"/>
      <c r="H20" s="32"/>
    </row>
    <row r="21" spans="1:8" x14ac:dyDescent="0.25">
      <c r="A21" s="31" t="s">
        <v>3161</v>
      </c>
      <c r="B21" s="31" t="s">
        <v>3749</v>
      </c>
      <c r="C21" s="31" t="s">
        <v>3748</v>
      </c>
      <c r="D21" s="39" t="s">
        <v>3161</v>
      </c>
      <c r="E21" s="39" t="s">
        <v>3778</v>
      </c>
      <c r="F21" s="31"/>
      <c r="G21" s="32"/>
      <c r="H21" s="32"/>
    </row>
    <row r="22" spans="1:8" x14ac:dyDescent="0.25">
      <c r="A22" s="31" t="s">
        <v>3745</v>
      </c>
      <c r="B22" s="31" t="s">
        <v>3749</v>
      </c>
      <c r="C22" s="31" t="s">
        <v>3748</v>
      </c>
      <c r="D22" s="39" t="s">
        <v>3745</v>
      </c>
      <c r="E22" s="39" t="s">
        <v>3779</v>
      </c>
      <c r="F22" s="31"/>
      <c r="G22" s="32"/>
      <c r="H22" s="32"/>
    </row>
    <row r="23" spans="1:8" x14ac:dyDescent="0.25">
      <c r="A23" s="30" t="s">
        <v>108</v>
      </c>
      <c r="B23" s="31" t="s">
        <v>2454</v>
      </c>
      <c r="C23" s="31" t="s">
        <v>3748</v>
      </c>
      <c r="D23" s="39" t="s">
        <v>108</v>
      </c>
      <c r="E23" s="39" t="s">
        <v>108</v>
      </c>
      <c r="F23" s="31" t="s">
        <v>4022</v>
      </c>
      <c r="G23" s="32"/>
      <c r="H23" s="32"/>
    </row>
    <row r="24" spans="1:8" x14ac:dyDescent="0.25">
      <c r="A24" s="31" t="s">
        <v>3746</v>
      </c>
      <c r="B24" s="31" t="s">
        <v>3749</v>
      </c>
      <c r="C24" s="31" t="s">
        <v>3748</v>
      </c>
      <c r="D24" s="39" t="s">
        <v>3746</v>
      </c>
      <c r="E24" s="39" t="s">
        <v>3780</v>
      </c>
      <c r="F24" s="31"/>
      <c r="G24" s="32"/>
      <c r="H24" s="32"/>
    </row>
    <row r="25" spans="1:8" x14ac:dyDescent="0.25">
      <c r="A25" s="31" t="s">
        <v>3747</v>
      </c>
      <c r="B25" s="31" t="s">
        <v>3749</v>
      </c>
      <c r="C25" s="31" t="s">
        <v>3750</v>
      </c>
      <c r="D25" s="39" t="s">
        <v>3747</v>
      </c>
      <c r="E25" s="39" t="s">
        <v>3781</v>
      </c>
      <c r="F25" s="33" t="s">
        <v>3757</v>
      </c>
      <c r="G25" s="31"/>
      <c r="H25" s="32"/>
    </row>
    <row r="26" spans="1:8" x14ac:dyDescent="0.25">
      <c r="A26" s="30" t="s">
        <v>73</v>
      </c>
      <c r="B26" s="31" t="s">
        <v>2454</v>
      </c>
      <c r="C26" s="31" t="s">
        <v>3748</v>
      </c>
      <c r="D26" s="39" t="s">
        <v>73</v>
      </c>
      <c r="E26" s="39" t="s">
        <v>788</v>
      </c>
      <c r="F26" s="31" t="s">
        <v>4022</v>
      </c>
      <c r="G26" s="32"/>
      <c r="H26" s="32"/>
    </row>
    <row r="27" spans="1:8" x14ac:dyDescent="0.25">
      <c r="A27" s="30" t="s">
        <v>74</v>
      </c>
      <c r="B27" s="31" t="s">
        <v>2454</v>
      </c>
      <c r="C27" s="31" t="s">
        <v>3748</v>
      </c>
      <c r="D27" s="39" t="s">
        <v>74</v>
      </c>
      <c r="E27" s="39" t="s">
        <v>788</v>
      </c>
      <c r="F27" s="31" t="s">
        <v>4022</v>
      </c>
      <c r="G27" s="32"/>
      <c r="H27" s="32"/>
    </row>
    <row r="28" spans="1:8" x14ac:dyDescent="0.25">
      <c r="A28" s="30" t="s">
        <v>284</v>
      </c>
      <c r="B28" s="31" t="s">
        <v>2454</v>
      </c>
      <c r="C28" s="31" t="s">
        <v>3748</v>
      </c>
      <c r="D28" s="39" t="s">
        <v>284</v>
      </c>
      <c r="E28" s="39" t="s">
        <v>789</v>
      </c>
      <c r="F28" s="31" t="s">
        <v>4022</v>
      </c>
      <c r="G28" s="32"/>
      <c r="H28" s="32"/>
    </row>
    <row r="29" spans="1:8" x14ac:dyDescent="0.25">
      <c r="A29" s="30" t="s">
        <v>283</v>
      </c>
      <c r="B29" s="31" t="s">
        <v>2454</v>
      </c>
      <c r="C29" s="31" t="s">
        <v>3748</v>
      </c>
      <c r="D29" s="39" t="s">
        <v>283</v>
      </c>
      <c r="E29" s="39" t="s">
        <v>790</v>
      </c>
      <c r="F29" s="31" t="s">
        <v>4022</v>
      </c>
      <c r="G29" s="32"/>
      <c r="H29" s="32"/>
    </row>
    <row r="30" spans="1:8" x14ac:dyDescent="0.25">
      <c r="A30" s="30" t="s">
        <v>107</v>
      </c>
      <c r="B30" s="31" t="s">
        <v>2454</v>
      </c>
      <c r="C30" s="31" t="s">
        <v>3748</v>
      </c>
      <c r="D30" s="39" t="s">
        <v>107</v>
      </c>
      <c r="E30" s="39" t="s">
        <v>673</v>
      </c>
      <c r="F30" s="31"/>
      <c r="G30" s="32"/>
      <c r="H30" s="32"/>
    </row>
    <row r="31" spans="1:8" x14ac:dyDescent="0.25">
      <c r="A31" s="30" t="s">
        <v>91</v>
      </c>
      <c r="B31" s="31" t="s">
        <v>2454</v>
      </c>
      <c r="C31" s="31" t="s">
        <v>3748</v>
      </c>
      <c r="D31" s="39" t="s">
        <v>91</v>
      </c>
      <c r="E31" s="39" t="s">
        <v>194</v>
      </c>
      <c r="F31" s="31"/>
      <c r="G31" s="32"/>
      <c r="H31" s="32"/>
    </row>
    <row r="32" spans="1:8" x14ac:dyDescent="0.25">
      <c r="A32" s="30" t="s">
        <v>106</v>
      </c>
      <c r="B32" s="31" t="s">
        <v>2454</v>
      </c>
      <c r="C32" s="31" t="s">
        <v>3748</v>
      </c>
      <c r="D32" s="39" t="s">
        <v>106</v>
      </c>
      <c r="E32" s="39" t="s">
        <v>504</v>
      </c>
      <c r="F32" s="31" t="s">
        <v>4022</v>
      </c>
      <c r="G32" s="32"/>
      <c r="H32" s="32"/>
    </row>
    <row r="33" spans="1:8" x14ac:dyDescent="0.25">
      <c r="A33" s="34"/>
      <c r="B33" s="32"/>
      <c r="C33" s="32"/>
      <c r="D33" s="40"/>
      <c r="E33" s="40"/>
      <c r="F33" s="32"/>
      <c r="G33" s="32"/>
      <c r="H33" s="32"/>
    </row>
    <row r="34" spans="1:8" x14ac:dyDescent="0.25">
      <c r="A34" s="34"/>
      <c r="B34" s="32"/>
      <c r="C34" s="32"/>
      <c r="D34" s="40"/>
      <c r="E34" s="40"/>
      <c r="F34" s="32"/>
      <c r="G34" s="32"/>
      <c r="H34" s="32"/>
    </row>
    <row r="35" spans="1:8" x14ac:dyDescent="0.25">
      <c r="A35" s="34"/>
      <c r="B35" s="32"/>
      <c r="C35" s="32"/>
      <c r="D35" s="40"/>
      <c r="E35" s="40"/>
      <c r="F35" s="32"/>
      <c r="G35" s="32"/>
      <c r="H35" s="32"/>
    </row>
    <row r="36" spans="1:8" x14ac:dyDescent="0.25">
      <c r="A36" s="34"/>
      <c r="B36" s="32"/>
      <c r="C36" s="32"/>
      <c r="D36" s="40"/>
      <c r="E36" s="40"/>
      <c r="F36" s="32"/>
      <c r="G36" s="32"/>
      <c r="H36" s="32"/>
    </row>
    <row r="37" spans="1:8" x14ac:dyDescent="0.25">
      <c r="A37" s="34"/>
      <c r="B37" s="32"/>
      <c r="C37" s="32"/>
      <c r="D37" s="40"/>
      <c r="E37" s="40"/>
      <c r="F37" s="32"/>
      <c r="G37" s="32"/>
      <c r="H37" s="32"/>
    </row>
    <row r="38" spans="1:8" x14ac:dyDescent="0.25">
      <c r="A38" s="34"/>
      <c r="B38" s="32"/>
      <c r="C38" s="32"/>
      <c r="D38" s="40"/>
      <c r="E38" s="40"/>
      <c r="F38" s="32"/>
      <c r="G38" s="32"/>
      <c r="H38" s="32"/>
    </row>
    <row r="39" spans="1:8" x14ac:dyDescent="0.25">
      <c r="A39" s="34"/>
      <c r="B39" s="32"/>
      <c r="C39" s="32"/>
      <c r="D39" s="40"/>
      <c r="E39" s="40"/>
      <c r="F39" s="32"/>
      <c r="G39" s="32"/>
      <c r="H39" s="32"/>
    </row>
    <row r="40" spans="1:8" x14ac:dyDescent="0.25">
      <c r="A40" s="34"/>
      <c r="B40" s="32"/>
      <c r="C40" s="32"/>
      <c r="D40" s="40"/>
      <c r="E40" s="40"/>
      <c r="F40" s="32"/>
      <c r="G40" s="32"/>
      <c r="H40" s="32"/>
    </row>
    <row r="41" spans="1:8" x14ac:dyDescent="0.25">
      <c r="A41" s="34"/>
      <c r="B41" s="32"/>
      <c r="C41" s="32"/>
      <c r="D41" s="40"/>
      <c r="E41" s="40"/>
      <c r="F41" s="32"/>
      <c r="G41" s="32"/>
      <c r="H41" s="32"/>
    </row>
    <row r="42" spans="1:8" x14ac:dyDescent="0.25">
      <c r="A42" s="34"/>
      <c r="B42" s="32"/>
      <c r="C42" s="32"/>
      <c r="D42" s="40"/>
      <c r="E42" s="40"/>
      <c r="F42" s="32"/>
      <c r="G42" s="32"/>
      <c r="H42" s="32"/>
    </row>
    <row r="43" spans="1:8" x14ac:dyDescent="0.25">
      <c r="A43" s="34"/>
      <c r="B43" s="32"/>
      <c r="C43" s="32"/>
      <c r="D43" s="40"/>
      <c r="E43" s="40"/>
      <c r="F43" s="32"/>
      <c r="G43" s="32"/>
      <c r="H43"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hyperlinks>
    <hyperlink ref="F25" r:id="rId1" xr:uid="{C0BC7E16-79FF-42B7-956A-2EB52CF59806}"/>
    <hyperlink ref="F5" r:id="rId2" xr:uid="{496CAF15-22C5-4A02-98AF-71B7AEBF06C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7"/>
  <sheetViews>
    <sheetView workbookViewId="0">
      <selection activeCell="G26" sqref="G26:G29"/>
    </sheetView>
  </sheetViews>
  <sheetFormatPr defaultRowHeight="15" x14ac:dyDescent="0.25"/>
  <cols>
    <col min="1" max="1" width="27.28515625" customWidth="1"/>
    <col min="2" max="2" width="13.5703125" customWidth="1"/>
    <col min="3" max="3" width="20.42578125" customWidth="1"/>
    <col min="5" max="5" width="67" customWidth="1"/>
    <col min="6" max="6" width="9.42578125" customWidth="1"/>
    <col min="7" max="7" width="14.5703125" customWidth="1"/>
    <col min="8" max="8" width="12.85546875" customWidth="1"/>
    <col min="9" max="9" width="78.7109375" customWidth="1"/>
  </cols>
  <sheetData>
    <row r="1" spans="1:10" x14ac:dyDescent="0.25">
      <c r="A1" s="4" t="s">
        <v>66</v>
      </c>
      <c r="B1" s="4" t="s">
        <v>92</v>
      </c>
      <c r="C1" s="4" t="s">
        <v>67</v>
      </c>
      <c r="D1" s="4" t="s">
        <v>68</v>
      </c>
      <c r="E1" s="4" t="s">
        <v>69</v>
      </c>
      <c r="F1" s="4" t="s">
        <v>3752</v>
      </c>
      <c r="G1" s="4" t="s">
        <v>4028</v>
      </c>
      <c r="H1" s="4" t="s">
        <v>3755</v>
      </c>
      <c r="I1" s="4" t="s">
        <v>4036</v>
      </c>
      <c r="J1" s="4"/>
    </row>
    <row r="2" spans="1:10" x14ac:dyDescent="0.25">
      <c r="A2" t="s">
        <v>189</v>
      </c>
      <c r="B2" t="s">
        <v>93</v>
      </c>
      <c r="C2" t="s">
        <v>20</v>
      </c>
      <c r="E2" t="s">
        <v>774</v>
      </c>
      <c r="F2" t="s">
        <v>3748</v>
      </c>
      <c r="H2" t="b">
        <v>1</v>
      </c>
      <c r="I2" t="s">
        <v>688</v>
      </c>
    </row>
    <row r="3" spans="1:10" x14ac:dyDescent="0.25">
      <c r="A3" t="s">
        <v>189</v>
      </c>
      <c r="B3" t="s">
        <v>93</v>
      </c>
      <c r="C3" t="s">
        <v>20</v>
      </c>
      <c r="D3" t="s">
        <v>4040</v>
      </c>
      <c r="E3" t="s">
        <v>775</v>
      </c>
      <c r="F3" t="s">
        <v>3748</v>
      </c>
      <c r="H3" t="b">
        <v>1</v>
      </c>
      <c r="I3" t="s">
        <v>688</v>
      </c>
    </row>
    <row r="4" spans="1:10" x14ac:dyDescent="0.25">
      <c r="A4" t="s">
        <v>189</v>
      </c>
      <c r="B4" t="s">
        <v>93</v>
      </c>
      <c r="C4" t="s">
        <v>20</v>
      </c>
      <c r="D4" t="s">
        <v>4041</v>
      </c>
      <c r="E4" t="s">
        <v>776</v>
      </c>
      <c r="F4" t="s">
        <v>3748</v>
      </c>
      <c r="H4" t="b">
        <v>1</v>
      </c>
      <c r="I4" t="s">
        <v>688</v>
      </c>
    </row>
    <row r="5" spans="1:10" x14ac:dyDescent="0.25">
      <c r="A5" t="s">
        <v>189</v>
      </c>
      <c r="B5" t="s">
        <v>93</v>
      </c>
      <c r="C5" t="s">
        <v>20</v>
      </c>
      <c r="D5" t="s">
        <v>4042</v>
      </c>
      <c r="E5" t="s">
        <v>777</v>
      </c>
      <c r="F5" t="s">
        <v>3748</v>
      </c>
      <c r="H5" t="b">
        <v>1</v>
      </c>
      <c r="I5" t="s">
        <v>688</v>
      </c>
    </row>
    <row r="6" spans="1:10" x14ac:dyDescent="0.25">
      <c r="A6" t="s">
        <v>181</v>
      </c>
      <c r="B6" t="s">
        <v>94</v>
      </c>
      <c r="C6" t="s">
        <v>237</v>
      </c>
      <c r="E6" t="s">
        <v>778</v>
      </c>
      <c r="F6" t="s">
        <v>3748</v>
      </c>
      <c r="H6" t="b">
        <v>1</v>
      </c>
      <c r="I6" t="s">
        <v>687</v>
      </c>
    </row>
    <row r="7" spans="1:10" x14ac:dyDescent="0.25">
      <c r="A7" t="s">
        <v>181</v>
      </c>
      <c r="B7" t="s">
        <v>94</v>
      </c>
      <c r="C7" t="s">
        <v>237</v>
      </c>
      <c r="D7" t="s">
        <v>4040</v>
      </c>
      <c r="E7" t="s">
        <v>778</v>
      </c>
      <c r="F7" t="s">
        <v>3748</v>
      </c>
      <c r="H7" t="b">
        <v>1</v>
      </c>
      <c r="I7" t="s">
        <v>687</v>
      </c>
    </row>
    <row r="8" spans="1:10" x14ac:dyDescent="0.25">
      <c r="A8" t="s">
        <v>181</v>
      </c>
      <c r="B8" t="s">
        <v>94</v>
      </c>
      <c r="C8" t="s">
        <v>237</v>
      </c>
      <c r="D8" t="s">
        <v>4041</v>
      </c>
      <c r="E8" t="s">
        <v>778</v>
      </c>
      <c r="F8" t="s">
        <v>3748</v>
      </c>
      <c r="H8" t="b">
        <v>1</v>
      </c>
      <c r="I8" t="s">
        <v>687</v>
      </c>
    </row>
    <row r="9" spans="1:10" x14ac:dyDescent="0.25">
      <c r="A9" t="s">
        <v>181</v>
      </c>
      <c r="B9" t="s">
        <v>94</v>
      </c>
      <c r="C9" t="s">
        <v>237</v>
      </c>
      <c r="D9" t="s">
        <v>4042</v>
      </c>
      <c r="E9" t="s">
        <v>778</v>
      </c>
      <c r="F9" t="s">
        <v>3748</v>
      </c>
      <c r="H9" t="b">
        <v>1</v>
      </c>
      <c r="I9" t="s">
        <v>687</v>
      </c>
    </row>
    <row r="10" spans="1:10" x14ac:dyDescent="0.25">
      <c r="A10" t="s">
        <v>416</v>
      </c>
      <c r="B10" t="s">
        <v>94</v>
      </c>
      <c r="C10" t="s">
        <v>464</v>
      </c>
      <c r="E10" t="s">
        <v>779</v>
      </c>
      <c r="F10" t="s">
        <v>3748</v>
      </c>
      <c r="H10" t="b">
        <v>1</v>
      </c>
      <c r="I10" t="s">
        <v>465</v>
      </c>
    </row>
    <row r="11" spans="1:10" x14ac:dyDescent="0.25">
      <c r="A11" t="s">
        <v>416</v>
      </c>
      <c r="B11" t="s">
        <v>94</v>
      </c>
      <c r="C11" t="s">
        <v>464</v>
      </c>
      <c r="D11" t="s">
        <v>4040</v>
      </c>
      <c r="E11" t="s">
        <v>779</v>
      </c>
      <c r="F11" t="s">
        <v>3748</v>
      </c>
      <c r="H11" t="b">
        <v>1</v>
      </c>
      <c r="I11" t="s">
        <v>465</v>
      </c>
    </row>
    <row r="12" spans="1:10" x14ac:dyDescent="0.25">
      <c r="A12" t="s">
        <v>416</v>
      </c>
      <c r="B12" t="s">
        <v>94</v>
      </c>
      <c r="C12" t="s">
        <v>464</v>
      </c>
      <c r="D12" t="s">
        <v>4041</v>
      </c>
      <c r="E12" t="s">
        <v>779</v>
      </c>
      <c r="F12" t="s">
        <v>3748</v>
      </c>
      <c r="H12" t="b">
        <v>1</v>
      </c>
      <c r="I12" t="s">
        <v>465</v>
      </c>
    </row>
    <row r="13" spans="1:10" x14ac:dyDescent="0.25">
      <c r="A13" t="s">
        <v>416</v>
      </c>
      <c r="B13" t="s">
        <v>94</v>
      </c>
      <c r="C13" t="s">
        <v>464</v>
      </c>
      <c r="D13" t="s">
        <v>4042</v>
      </c>
      <c r="E13" t="s">
        <v>779</v>
      </c>
      <c r="F13" t="s">
        <v>3748</v>
      </c>
      <c r="H13" t="b">
        <v>1</v>
      </c>
      <c r="I13" t="s">
        <v>465</v>
      </c>
    </row>
    <row r="14" spans="1:10" x14ac:dyDescent="0.25">
      <c r="A14" t="s">
        <v>3161</v>
      </c>
      <c r="B14" t="s">
        <v>94</v>
      </c>
      <c r="C14" t="s">
        <v>4032</v>
      </c>
      <c r="E14" t="s">
        <v>4030</v>
      </c>
      <c r="F14" t="s">
        <v>3748</v>
      </c>
      <c r="H14" t="b">
        <v>1</v>
      </c>
      <c r="I14" t="s">
        <v>4031</v>
      </c>
    </row>
    <row r="15" spans="1:10" x14ac:dyDescent="0.25">
      <c r="A15" t="s">
        <v>3161</v>
      </c>
      <c r="B15" t="s">
        <v>94</v>
      </c>
      <c r="C15" t="s">
        <v>4032</v>
      </c>
      <c r="D15" t="s">
        <v>4040</v>
      </c>
      <c r="E15" t="s">
        <v>4030</v>
      </c>
      <c r="F15" t="s">
        <v>3748</v>
      </c>
      <c r="H15" t="b">
        <v>1</v>
      </c>
      <c r="I15" t="s">
        <v>4031</v>
      </c>
    </row>
    <row r="16" spans="1:10" x14ac:dyDescent="0.25">
      <c r="A16" t="s">
        <v>3161</v>
      </c>
      <c r="B16" t="s">
        <v>94</v>
      </c>
      <c r="C16" t="s">
        <v>4032</v>
      </c>
      <c r="D16" t="s">
        <v>4041</v>
      </c>
      <c r="E16" t="s">
        <v>4030</v>
      </c>
      <c r="F16" t="s">
        <v>3748</v>
      </c>
      <c r="H16" t="b">
        <v>1</v>
      </c>
      <c r="I16" t="s">
        <v>4031</v>
      </c>
    </row>
    <row r="17" spans="1:9" x14ac:dyDescent="0.25">
      <c r="A17" t="s">
        <v>3161</v>
      </c>
      <c r="B17" t="s">
        <v>94</v>
      </c>
      <c r="C17" t="s">
        <v>4032</v>
      </c>
      <c r="D17" t="s">
        <v>4042</v>
      </c>
      <c r="E17" t="s">
        <v>4030</v>
      </c>
      <c r="F17" t="s">
        <v>3748</v>
      </c>
      <c r="H17" t="b">
        <v>1</v>
      </c>
      <c r="I17" t="s">
        <v>4031</v>
      </c>
    </row>
    <row r="18" spans="1:9" x14ac:dyDescent="0.25">
      <c r="A18" t="s">
        <v>3745</v>
      </c>
      <c r="B18" t="s">
        <v>94</v>
      </c>
      <c r="C18" t="s">
        <v>4034</v>
      </c>
      <c r="E18" t="s">
        <v>4035</v>
      </c>
      <c r="F18" t="s">
        <v>3748</v>
      </c>
      <c r="H18" t="b">
        <v>1</v>
      </c>
      <c r="I18" t="s">
        <v>4033</v>
      </c>
    </row>
    <row r="19" spans="1:9" x14ac:dyDescent="0.25">
      <c r="A19" t="s">
        <v>3745</v>
      </c>
      <c r="B19" t="s">
        <v>94</v>
      </c>
      <c r="C19" t="s">
        <v>4034</v>
      </c>
      <c r="D19" t="s">
        <v>4040</v>
      </c>
      <c r="E19" t="s">
        <v>4035</v>
      </c>
      <c r="F19" t="s">
        <v>3748</v>
      </c>
      <c r="H19" t="b">
        <v>1</v>
      </c>
      <c r="I19" t="s">
        <v>4033</v>
      </c>
    </row>
    <row r="20" spans="1:9" x14ac:dyDescent="0.25">
      <c r="A20" t="s">
        <v>3745</v>
      </c>
      <c r="B20" t="s">
        <v>94</v>
      </c>
      <c r="C20" t="s">
        <v>4034</v>
      </c>
      <c r="D20" t="s">
        <v>4041</v>
      </c>
      <c r="E20" t="s">
        <v>4035</v>
      </c>
      <c r="F20" t="s">
        <v>3748</v>
      </c>
      <c r="H20" t="b">
        <v>1</v>
      </c>
      <c r="I20" t="s">
        <v>4033</v>
      </c>
    </row>
    <row r="21" spans="1:9" x14ac:dyDescent="0.25">
      <c r="A21" t="s">
        <v>3745</v>
      </c>
      <c r="B21" t="s">
        <v>94</v>
      </c>
      <c r="C21" t="s">
        <v>4034</v>
      </c>
      <c r="D21" t="s">
        <v>4042</v>
      </c>
      <c r="E21" t="s">
        <v>4035</v>
      </c>
      <c r="F21" t="s">
        <v>3748</v>
      </c>
      <c r="H21" t="b">
        <v>1</v>
      </c>
      <c r="I21" t="s">
        <v>4033</v>
      </c>
    </row>
    <row r="22" spans="1:9" x14ac:dyDescent="0.25">
      <c r="A22" t="s">
        <v>91</v>
      </c>
      <c r="B22" t="s">
        <v>94</v>
      </c>
      <c r="C22" t="s">
        <v>689</v>
      </c>
      <c r="E22" t="s">
        <v>780</v>
      </c>
      <c r="F22" t="s">
        <v>3748</v>
      </c>
      <c r="G22" t="s">
        <v>4029</v>
      </c>
      <c r="H22" t="b">
        <v>1</v>
      </c>
      <c r="I22" t="s">
        <v>690</v>
      </c>
    </row>
    <row r="23" spans="1:9" x14ac:dyDescent="0.25">
      <c r="A23" t="s">
        <v>91</v>
      </c>
      <c r="B23" t="s">
        <v>94</v>
      </c>
      <c r="C23" t="s">
        <v>689</v>
      </c>
      <c r="D23" t="s">
        <v>4040</v>
      </c>
      <c r="E23" t="s">
        <v>781</v>
      </c>
      <c r="F23" t="s">
        <v>3748</v>
      </c>
      <c r="G23" t="s">
        <v>4029</v>
      </c>
      <c r="H23" t="b">
        <v>1</v>
      </c>
      <c r="I23" t="s">
        <v>690</v>
      </c>
    </row>
    <row r="24" spans="1:9" x14ac:dyDescent="0.25">
      <c r="A24" t="s">
        <v>91</v>
      </c>
      <c r="B24" t="s">
        <v>94</v>
      </c>
      <c r="C24" t="s">
        <v>689</v>
      </c>
      <c r="D24" t="s">
        <v>4041</v>
      </c>
      <c r="E24" t="s">
        <v>782</v>
      </c>
      <c r="F24" t="s">
        <v>3748</v>
      </c>
      <c r="G24" t="s">
        <v>4029</v>
      </c>
      <c r="H24" t="b">
        <v>1</v>
      </c>
      <c r="I24" t="s">
        <v>690</v>
      </c>
    </row>
    <row r="25" spans="1:9" x14ac:dyDescent="0.25">
      <c r="A25" t="s">
        <v>91</v>
      </c>
      <c r="B25" t="s">
        <v>94</v>
      </c>
      <c r="C25" t="s">
        <v>689</v>
      </c>
      <c r="D25" t="s">
        <v>4042</v>
      </c>
      <c r="E25" t="s">
        <v>783</v>
      </c>
      <c r="F25" t="s">
        <v>3748</v>
      </c>
      <c r="G25" t="s">
        <v>4029</v>
      </c>
      <c r="H25" t="b">
        <v>1</v>
      </c>
      <c r="I25" t="s">
        <v>690</v>
      </c>
    </row>
    <row r="26" spans="1:9" x14ac:dyDescent="0.25">
      <c r="A26" t="s">
        <v>107</v>
      </c>
      <c r="B26" t="s">
        <v>94</v>
      </c>
      <c r="C26" t="s">
        <v>4050</v>
      </c>
      <c r="E26" t="s">
        <v>4053</v>
      </c>
      <c r="F26" t="s">
        <v>3748</v>
      </c>
      <c r="G26" t="s">
        <v>4057</v>
      </c>
      <c r="H26" t="b">
        <v>1</v>
      </c>
      <c r="I26" t="s">
        <v>4055</v>
      </c>
    </row>
    <row r="27" spans="1:9" x14ac:dyDescent="0.25">
      <c r="A27" t="s">
        <v>107</v>
      </c>
      <c r="B27" t="s">
        <v>94</v>
      </c>
      <c r="C27" t="s">
        <v>4050</v>
      </c>
      <c r="D27" t="s">
        <v>4040</v>
      </c>
      <c r="E27" t="s">
        <v>4054</v>
      </c>
      <c r="F27" t="s">
        <v>3748</v>
      </c>
      <c r="G27" t="s">
        <v>4057</v>
      </c>
      <c r="H27" t="b">
        <v>1</v>
      </c>
      <c r="I27" t="s">
        <v>4056</v>
      </c>
    </row>
    <row r="28" spans="1:9" x14ac:dyDescent="0.25">
      <c r="A28" t="s">
        <v>107</v>
      </c>
      <c r="B28" t="s">
        <v>94</v>
      </c>
      <c r="C28" t="s">
        <v>4050</v>
      </c>
      <c r="D28" t="s">
        <v>4041</v>
      </c>
      <c r="E28" t="s">
        <v>4053</v>
      </c>
      <c r="F28" t="s">
        <v>3748</v>
      </c>
      <c r="G28" t="s">
        <v>4057</v>
      </c>
      <c r="H28" t="b">
        <v>1</v>
      </c>
      <c r="I28" t="s">
        <v>4055</v>
      </c>
    </row>
    <row r="29" spans="1:9" x14ac:dyDescent="0.25">
      <c r="A29" t="s">
        <v>107</v>
      </c>
      <c r="B29" t="s">
        <v>94</v>
      </c>
      <c r="C29" t="s">
        <v>4050</v>
      </c>
      <c r="D29" t="s">
        <v>4042</v>
      </c>
      <c r="E29" t="s">
        <v>4054</v>
      </c>
      <c r="F29" t="s">
        <v>3748</v>
      </c>
      <c r="G29" t="s">
        <v>4057</v>
      </c>
      <c r="H29" t="b">
        <v>1</v>
      </c>
      <c r="I29" t="s">
        <v>4056</v>
      </c>
    </row>
    <row r="30" spans="1:9" x14ac:dyDescent="0.25">
      <c r="A30" t="s">
        <v>4047</v>
      </c>
      <c r="B30" t="s">
        <v>94</v>
      </c>
      <c r="C30" t="s">
        <v>3753</v>
      </c>
      <c r="E30" t="s">
        <v>3754</v>
      </c>
      <c r="F30" t="s">
        <v>3750</v>
      </c>
      <c r="H30" t="b">
        <v>1</v>
      </c>
      <c r="I30" t="s">
        <v>3756</v>
      </c>
    </row>
    <row r="31" spans="1:9" x14ac:dyDescent="0.25">
      <c r="A31" t="s">
        <v>4047</v>
      </c>
      <c r="B31" t="s">
        <v>94</v>
      </c>
      <c r="C31" t="s">
        <v>3753</v>
      </c>
      <c r="D31" t="s">
        <v>4040</v>
      </c>
      <c r="E31" t="s">
        <v>3754</v>
      </c>
      <c r="F31" t="s">
        <v>3750</v>
      </c>
      <c r="H31" t="b">
        <v>1</v>
      </c>
      <c r="I31" t="s">
        <v>3756</v>
      </c>
    </row>
    <row r="32" spans="1:9" x14ac:dyDescent="0.25">
      <c r="A32" t="s">
        <v>4047</v>
      </c>
      <c r="B32" t="s">
        <v>94</v>
      </c>
      <c r="C32" t="s">
        <v>3753</v>
      </c>
      <c r="D32" t="s">
        <v>4041</v>
      </c>
      <c r="E32" t="s">
        <v>3754</v>
      </c>
      <c r="F32" t="s">
        <v>3750</v>
      </c>
      <c r="H32" t="b">
        <v>1</v>
      </c>
      <c r="I32" t="s">
        <v>3756</v>
      </c>
    </row>
    <row r="33" spans="1:9" x14ac:dyDescent="0.25">
      <c r="A33" t="s">
        <v>4047</v>
      </c>
      <c r="B33" t="s">
        <v>94</v>
      </c>
      <c r="C33" t="s">
        <v>3753</v>
      </c>
      <c r="D33" t="s">
        <v>4042</v>
      </c>
      <c r="E33" t="s">
        <v>3754</v>
      </c>
      <c r="F33" t="s">
        <v>3750</v>
      </c>
      <c r="H33" t="b">
        <v>1</v>
      </c>
      <c r="I33" t="s">
        <v>3756</v>
      </c>
    </row>
    <row r="34" spans="1:9" x14ac:dyDescent="0.25">
      <c r="A34" t="s">
        <v>4046</v>
      </c>
      <c r="B34" t="s">
        <v>94</v>
      </c>
      <c r="C34" t="s">
        <v>4038</v>
      </c>
      <c r="E34" t="s">
        <v>4051</v>
      </c>
      <c r="F34" t="s">
        <v>3748</v>
      </c>
      <c r="G34" t="s">
        <v>4029</v>
      </c>
      <c r="H34" t="b">
        <v>1</v>
      </c>
      <c r="I34" t="s">
        <v>4037</v>
      </c>
    </row>
    <row r="35" spans="1:9" x14ac:dyDescent="0.25">
      <c r="A35" t="s">
        <v>4046</v>
      </c>
      <c r="B35" t="s">
        <v>94</v>
      </c>
      <c r="C35" t="s">
        <v>4038</v>
      </c>
      <c r="D35" t="s">
        <v>4040</v>
      </c>
      <c r="E35" t="s">
        <v>4052</v>
      </c>
      <c r="F35" t="s">
        <v>3748</v>
      </c>
      <c r="G35" t="s">
        <v>4029</v>
      </c>
      <c r="H35" t="b">
        <v>1</v>
      </c>
      <c r="I35" t="s">
        <v>4039</v>
      </c>
    </row>
    <row r="36" spans="1:9" x14ac:dyDescent="0.25">
      <c r="A36" t="s">
        <v>4046</v>
      </c>
      <c r="B36" t="s">
        <v>94</v>
      </c>
      <c r="C36" t="s">
        <v>4038</v>
      </c>
      <c r="D36" t="s">
        <v>4041</v>
      </c>
      <c r="E36" t="s">
        <v>4051</v>
      </c>
      <c r="F36" t="s">
        <v>3748</v>
      </c>
      <c r="G36" t="s">
        <v>4029</v>
      </c>
      <c r="H36" t="b">
        <v>1</v>
      </c>
      <c r="I36" t="s">
        <v>4037</v>
      </c>
    </row>
    <row r="37" spans="1:9" x14ac:dyDescent="0.25">
      <c r="A37" t="s">
        <v>4046</v>
      </c>
      <c r="B37" t="s">
        <v>94</v>
      </c>
      <c r="C37" t="s">
        <v>4038</v>
      </c>
      <c r="D37" t="s">
        <v>4042</v>
      </c>
      <c r="E37" t="s">
        <v>4052</v>
      </c>
      <c r="F37" t="s">
        <v>3748</v>
      </c>
      <c r="G37" t="s">
        <v>4029</v>
      </c>
      <c r="H37" t="b">
        <v>1</v>
      </c>
      <c r="I37" t="s">
        <v>4039</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2024-05-16T22:53:47Z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