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EF827E7D-059D-4D45-ABA9-90830EF53625}" xr6:coauthVersionLast="46" xr6:coauthVersionMax="47" xr10:uidLastSave="{00000000-0000-0000-0000-000000000000}"/>
  <bookViews>
    <workbookView xWindow="-120" yWindow="-120" windowWidth="29040" windowHeight="158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3" i="1" l="1"/>
  <c r="E174" i="1" s="1"/>
  <c r="F174" i="1"/>
  <c r="F175" i="1"/>
  <c r="D66" i="1"/>
  <c r="D114" i="1"/>
  <c r="F24" i="1" l="1"/>
  <c r="F27" i="1" s="1"/>
  <c r="F67" i="1"/>
  <c r="F76" i="1" s="1"/>
  <c r="G10" i="1" l="1"/>
  <c r="G120"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E175" i="1" s="1"/>
  <c r="D175" i="1"/>
  <c r="G121" i="1"/>
  <c r="G8" i="1"/>
  <c r="E180" i="1"/>
  <c r="E179" i="1"/>
  <c r="G179" i="1" s="1"/>
  <c r="F179" i="1"/>
  <c r="F180" i="1"/>
  <c r="D118" i="1"/>
  <c r="G175" i="1" l="1"/>
  <c r="F59" i="1"/>
  <c r="A60" i="1"/>
  <c r="A61" i="1" s="1"/>
  <c r="A55" i="1"/>
  <c r="A56" i="1" s="1"/>
  <c r="A50" i="1"/>
  <c r="A51" i="1" s="1"/>
  <c r="A45" i="1"/>
  <c r="A46" i="1" s="1"/>
  <c r="A40" i="1"/>
  <c r="A41" i="1" s="1"/>
  <c r="A35" i="1"/>
  <c r="F29" i="1"/>
  <c r="F36" i="1" s="1"/>
  <c r="D29" i="1"/>
  <c r="D41" i="1" s="1"/>
  <c r="F28" i="1"/>
  <c r="F40" i="1" s="1"/>
  <c r="E19" i="1"/>
  <c r="F32" i="1"/>
  <c r="D13" i="1"/>
  <c r="D14" i="1" s="1"/>
  <c r="D167" i="1"/>
  <c r="E65" i="1"/>
  <c r="F115" i="1"/>
  <c r="F118" i="1" s="1"/>
  <c r="F112" i="1"/>
  <c r="D116" i="1"/>
  <c r="D117" i="1" s="1"/>
  <c r="G116" i="1"/>
  <c r="G113" i="1"/>
  <c r="E114" i="1" s="1"/>
  <c r="G114" i="1" s="1"/>
  <c r="F113" i="1"/>
  <c r="F114" i="1" s="1"/>
  <c r="F13" i="1"/>
  <c r="F14" i="1" s="1"/>
  <c r="D20" i="1"/>
  <c r="D21" i="1" s="1"/>
  <c r="E13" i="1"/>
  <c r="G13" i="1" s="1"/>
  <c r="E124" i="1"/>
  <c r="G124" i="1" s="1"/>
  <c r="E123" i="1"/>
  <c r="E125" i="1" s="1"/>
  <c r="D160" i="1"/>
  <c r="D169" i="1" s="1"/>
  <c r="D127" i="1"/>
  <c r="F157" i="1"/>
  <c r="F124" i="1"/>
  <c r="D64" i="1"/>
  <c r="D76" i="1" s="1"/>
  <c r="E118" i="1" l="1"/>
  <c r="E117" i="1"/>
  <c r="G117" i="1" s="1"/>
  <c r="D23" i="1"/>
  <c r="D22" i="1" s="1"/>
  <c r="F116" i="1"/>
  <c r="F117" i="1" s="1"/>
  <c r="F127" i="1"/>
  <c r="D136" i="1"/>
  <c r="F60" i="1"/>
  <c r="D61" i="1"/>
  <c r="F61" i="1"/>
  <c r="F56" i="1"/>
  <c r="F55" i="1"/>
  <c r="D56" i="1"/>
  <c r="F41" i="1"/>
  <c r="F50" i="1"/>
  <c r="D51" i="1"/>
  <c r="F51" i="1"/>
  <c r="F45" i="1"/>
  <c r="D46" i="1"/>
  <c r="F46" i="1"/>
  <c r="F35" i="1"/>
  <c r="D36" i="1"/>
  <c r="F31" i="1"/>
  <c r="D19" i="1"/>
  <c r="D16" i="1"/>
  <c r="F16" i="1" s="1"/>
  <c r="D15" i="1"/>
  <c r="F15" i="1" s="1"/>
  <c r="D159" i="1" l="1"/>
  <c r="D126" i="1"/>
  <c r="F126" i="1" s="1"/>
  <c r="D68" i="1"/>
  <c r="P2" i="1" l="1"/>
  <c r="G3" i="1"/>
  <c r="G5" i="1" s="1"/>
  <c r="E6" i="1" s="1"/>
  <c r="G6" i="1" s="1"/>
  <c r="G178" i="1"/>
  <c r="G180" i="1" s="1"/>
  <c r="F191" i="1"/>
  <c r="F190" i="1"/>
  <c r="F189" i="1"/>
  <c r="F188" i="1"/>
  <c r="F187" i="1"/>
  <c r="F186" i="1"/>
  <c r="F185" i="1"/>
  <c r="F184" i="1"/>
  <c r="F183" i="1"/>
  <c r="F181" i="1"/>
  <c r="D182" i="1" s="1"/>
  <c r="F182" i="1" s="1"/>
  <c r="D168" i="1"/>
  <c r="F160" i="1"/>
  <c r="D135" i="1"/>
  <c r="F136" i="1"/>
  <c r="F135" i="1" l="1"/>
  <c r="F140" i="1" s="1"/>
  <c r="F145" i="1" s="1"/>
  <c r="F150" i="1" s="1"/>
  <c r="F168" i="1"/>
  <c r="D164" i="1"/>
  <c r="F164" i="1"/>
  <c r="D140" i="1"/>
  <c r="D145" i="1" s="1"/>
  <c r="D150" i="1" s="1"/>
  <c r="D137" i="1"/>
  <c r="D141" i="1"/>
  <c r="D161" i="1" l="1"/>
  <c r="D165" i="1"/>
  <c r="F169" i="1"/>
  <c r="D170" i="1"/>
  <c r="D131" i="1"/>
  <c r="F131" i="1"/>
  <c r="F141" i="1"/>
  <c r="D146" i="1"/>
  <c r="D142" i="1"/>
  <c r="D138" i="1"/>
  <c r="F137" i="1"/>
  <c r="D171" i="1" l="1"/>
  <c r="F170" i="1"/>
  <c r="D166" i="1"/>
  <c r="F165" i="1"/>
  <c r="D162" i="1"/>
  <c r="F161" i="1"/>
  <c r="D132" i="1"/>
  <c r="D128" i="1"/>
  <c r="F142" i="1"/>
  <c r="D147" i="1"/>
  <c r="D151" i="1"/>
  <c r="F151" i="1" s="1"/>
  <c r="F146" i="1"/>
  <c r="D139" i="1"/>
  <c r="F138" i="1"/>
  <c r="D143" i="1"/>
  <c r="F23" i="1"/>
  <c r="G19" i="1"/>
  <c r="E20" i="1" s="1"/>
  <c r="G20" i="1" s="1"/>
  <c r="E21" i="1" s="1"/>
  <c r="F20" i="1"/>
  <c r="F54" i="1"/>
  <c r="F49" i="1"/>
  <c r="F44" i="1"/>
  <c r="F39" i="1"/>
  <c r="F34" i="1"/>
  <c r="D25" i="1"/>
  <c r="D58" i="1" s="1"/>
  <c r="D69" i="1"/>
  <c r="D77" i="1"/>
  <c r="D82" i="1" s="1"/>
  <c r="D87" i="1" s="1"/>
  <c r="D92" i="1" s="1"/>
  <c r="D97" i="1" s="1"/>
  <c r="D102" i="1" s="1"/>
  <c r="D107" i="1" s="1"/>
  <c r="E14" i="1" l="1"/>
  <c r="G14" i="1" s="1"/>
  <c r="D78" i="1"/>
  <c r="D79" i="1" s="1"/>
  <c r="D62" i="1"/>
  <c r="F62" i="1" s="1"/>
  <c r="D59" i="1" s="1"/>
  <c r="F58" i="1"/>
  <c r="G21" i="1"/>
  <c r="E22" i="1" s="1"/>
  <c r="D26" i="1"/>
  <c r="F26" i="1" s="1"/>
  <c r="D27" i="1" s="1"/>
  <c r="F166" i="1"/>
  <c r="D163" i="1"/>
  <c r="F163" i="1" s="1"/>
  <c r="F158" i="1" s="1"/>
  <c r="F167" i="1" s="1"/>
  <c r="F162" i="1"/>
  <c r="D172" i="1"/>
  <c r="F172" i="1" s="1"/>
  <c r="F171" i="1"/>
  <c r="D133" i="1"/>
  <c r="F132" i="1"/>
  <c r="F128" i="1"/>
  <c r="D129" i="1"/>
  <c r="F147" i="1"/>
  <c r="D152" i="1"/>
  <c r="F152" i="1" s="1"/>
  <c r="D148" i="1"/>
  <c r="F143" i="1"/>
  <c r="F139" i="1"/>
  <c r="D144" i="1"/>
  <c r="D53" i="1"/>
  <c r="D57" i="1" s="1"/>
  <c r="F57" i="1" s="1"/>
  <c r="D54" i="1" s="1"/>
  <c r="D33" i="1"/>
  <c r="D38" i="1"/>
  <c r="D48" i="1"/>
  <c r="D43" i="1"/>
  <c r="F77" i="1"/>
  <c r="F82" i="1" s="1"/>
  <c r="F87" i="1" s="1"/>
  <c r="F92" i="1" s="1"/>
  <c r="F97" i="1" s="1"/>
  <c r="F102" i="1" s="1"/>
  <c r="F107" i="1" s="1"/>
  <c r="F69" i="1"/>
  <c r="F73" i="1" s="1"/>
  <c r="G22" i="1" l="1"/>
  <c r="E23" i="1" s="1"/>
  <c r="G23" i="1" s="1"/>
  <c r="D83" i="1"/>
  <c r="D88" i="1" s="1"/>
  <c r="D93" i="1" s="1"/>
  <c r="D98" i="1" s="1"/>
  <c r="D103" i="1" s="1"/>
  <c r="D108" i="1" s="1"/>
  <c r="D84" i="1"/>
  <c r="D89" i="1" s="1"/>
  <c r="D94" i="1" s="1"/>
  <c r="D99" i="1" s="1"/>
  <c r="D104" i="1" s="1"/>
  <c r="D109" i="1" s="1"/>
  <c r="D80" i="1"/>
  <c r="D85" i="1" s="1"/>
  <c r="D90" i="1" s="1"/>
  <c r="D95" i="1" s="1"/>
  <c r="D100" i="1" s="1"/>
  <c r="D105" i="1" s="1"/>
  <c r="D110" i="1" s="1"/>
  <c r="D37" i="1"/>
  <c r="F37" i="1" s="1"/>
  <c r="F33" i="1"/>
  <c r="F133" i="1"/>
  <c r="D130" i="1"/>
  <c r="F130" i="1" s="1"/>
  <c r="F125" i="1" s="1"/>
  <c r="F134" i="1" s="1"/>
  <c r="F129" i="1"/>
  <c r="F144" i="1"/>
  <c r="D149" i="1"/>
  <c r="F148" i="1"/>
  <c r="D153" i="1"/>
  <c r="F153" i="1" s="1"/>
  <c r="F53" i="1"/>
  <c r="D42" i="1"/>
  <c r="F42" i="1" s="1"/>
  <c r="D39" i="1" s="1"/>
  <c r="F38" i="1"/>
  <c r="D52" i="1"/>
  <c r="F52" i="1" s="1"/>
  <c r="D49" i="1" s="1"/>
  <c r="F48" i="1"/>
  <c r="D47" i="1"/>
  <c r="F47" i="1" s="1"/>
  <c r="D44" i="1" s="1"/>
  <c r="F43" i="1"/>
  <c r="D73" i="1"/>
  <c r="D70" i="1" s="1"/>
  <c r="F88" i="1" l="1"/>
  <c r="D81" i="1"/>
  <c r="D86" i="1" s="1"/>
  <c r="D91" i="1" s="1"/>
  <c r="D96" i="1" s="1"/>
  <c r="D101" i="1" s="1"/>
  <c r="D106" i="1" s="1"/>
  <c r="D111" i="1" s="1"/>
  <c r="D30" i="1"/>
  <c r="D28" i="1" s="1"/>
  <c r="E24" i="1"/>
  <c r="D34" i="1"/>
  <c r="D154" i="1"/>
  <c r="F154" i="1" s="1"/>
  <c r="F149" i="1"/>
  <c r="D74" i="1"/>
  <c r="F74" i="1" s="1"/>
  <c r="F93" i="1"/>
  <c r="F89" i="1"/>
  <c r="F90" i="1" s="1"/>
  <c r="F83" i="1"/>
  <c r="F84" i="1" s="1"/>
  <c r="F85" i="1" s="1"/>
  <c r="F78" i="1"/>
  <c r="F86" i="1" l="1"/>
  <c r="F91" i="1"/>
  <c r="E25" i="1"/>
  <c r="E15" i="1"/>
  <c r="E16" i="1" s="1"/>
  <c r="F30" i="1"/>
  <c r="D60" i="1"/>
  <c r="E27" i="1"/>
  <c r="F70" i="1"/>
  <c r="D71" i="1"/>
  <c r="D75" i="1"/>
  <c r="F71" i="1" s="1"/>
  <c r="F94" i="1"/>
  <c r="F95" i="1" s="1"/>
  <c r="F96" i="1" s="1"/>
  <c r="F98" i="1"/>
  <c r="F79" i="1"/>
  <c r="G176" i="1"/>
  <c r="G27" i="1" l="1"/>
  <c r="E32" i="1"/>
  <c r="D55" i="1"/>
  <c r="D45" i="1"/>
  <c r="D50" i="1"/>
  <c r="D40" i="1"/>
  <c r="D35" i="1"/>
  <c r="E26" i="1"/>
  <c r="E28" i="1" s="1"/>
  <c r="E30" i="1"/>
  <c r="G15" i="1"/>
  <c r="G16" i="1"/>
  <c r="F75" i="1"/>
  <c r="D72" i="1"/>
  <c r="F72" i="1" s="1"/>
  <c r="F68" i="1" s="1"/>
  <c r="F99" i="1"/>
  <c r="F100" i="1" s="1"/>
  <c r="F101" i="1" s="1"/>
  <c r="F103" i="1"/>
  <c r="F80" i="1"/>
  <c r="E29" i="1" l="1"/>
  <c r="E31" i="1"/>
  <c r="G26" i="1"/>
  <c r="G28" i="1" s="1"/>
  <c r="G29" i="1" s="1"/>
  <c r="F104" i="1"/>
  <c r="F108" i="1"/>
  <c r="F105" i="1"/>
  <c r="F106" i="1" s="1"/>
  <c r="F81" i="1"/>
  <c r="F65" i="1" l="1"/>
  <c r="F66" i="1" s="1"/>
  <c r="F109" i="1"/>
  <c r="F110" i="1" l="1"/>
  <c r="F111" i="1" s="1"/>
  <c r="G123" i="1" l="1"/>
  <c r="E127" i="1" l="1"/>
  <c r="E126" i="1"/>
  <c r="G126" i="1" s="1"/>
  <c r="E134" i="1" l="1"/>
  <c r="E128" i="1"/>
  <c r="G118" i="1" s="1"/>
  <c r="G119" i="1" s="1"/>
  <c r="E131" i="1"/>
  <c r="E132" i="1"/>
  <c r="E133" i="1"/>
  <c r="G127" i="1"/>
  <c r="E129" i="1" l="1"/>
  <c r="G128" i="1"/>
  <c r="G134" i="1"/>
  <c r="E135" i="1"/>
  <c r="E140" i="1" s="1"/>
  <c r="E136" i="1" l="1"/>
  <c r="G135" i="1"/>
  <c r="E130" i="1"/>
  <c r="G130" i="1" s="1"/>
  <c r="G129" i="1"/>
  <c r="E141" i="1" l="1"/>
  <c r="E145" i="1"/>
  <c r="G140" i="1"/>
  <c r="G136" i="1"/>
  <c r="E137" i="1"/>
  <c r="E138" i="1" l="1"/>
  <c r="G137" i="1"/>
  <c r="E146" i="1"/>
  <c r="G145" i="1"/>
  <c r="E150" i="1"/>
  <c r="G141" i="1"/>
  <c r="E142" i="1"/>
  <c r="E151" i="1" l="1"/>
  <c r="G150" i="1"/>
  <c r="E147" i="1"/>
  <c r="G146" i="1"/>
  <c r="G142" i="1"/>
  <c r="E143" i="1"/>
  <c r="E139" i="1"/>
  <c r="G139" i="1" s="1"/>
  <c r="G138" i="1"/>
  <c r="E144" i="1" l="1"/>
  <c r="G144" i="1" s="1"/>
  <c r="G143" i="1"/>
  <c r="G147" i="1"/>
  <c r="E148" i="1"/>
  <c r="E152" i="1"/>
  <c r="G151" i="1"/>
  <c r="E153" i="1" l="1"/>
  <c r="G152" i="1"/>
  <c r="G148" i="1"/>
  <c r="E149" i="1"/>
  <c r="G149" i="1" s="1"/>
  <c r="E154" i="1" l="1"/>
  <c r="G154" i="1" s="1"/>
  <c r="G153" i="1"/>
  <c r="G125" i="1" l="1"/>
  <c r="G131" i="1"/>
  <c r="G132" i="1" s="1"/>
  <c r="G133" i="1" s="1"/>
  <c r="E155" i="1" l="1"/>
  <c r="G155" i="1" s="1"/>
  <c r="E156" i="1" l="1"/>
  <c r="E157" i="1"/>
  <c r="G157" i="1" s="1"/>
  <c r="E158" i="1" l="1"/>
  <c r="G158" i="1"/>
  <c r="G156" i="1"/>
  <c r="E33" i="1" l="1"/>
  <c r="G32" i="1"/>
  <c r="G33" i="1" l="1"/>
  <c r="E34" i="1"/>
  <c r="G34" i="1" l="1"/>
  <c r="G35" i="1" s="1"/>
  <c r="G36" i="1" s="1"/>
  <c r="E37" i="1"/>
  <c r="G37" i="1" s="1"/>
  <c r="E35" i="1"/>
  <c r="E36" i="1" s="1"/>
  <c r="E38" i="1" l="1"/>
  <c r="E39" i="1" s="1"/>
  <c r="E40" i="1" s="1"/>
  <c r="E41" i="1" s="1"/>
  <c r="G38" i="1" l="1"/>
  <c r="G39" i="1" s="1"/>
  <c r="G40" i="1" s="1"/>
  <c r="G41" i="1" s="1"/>
  <c r="E42" i="1"/>
  <c r="G42" i="1" s="1"/>
  <c r="E43" i="1" l="1"/>
  <c r="G43" i="1" s="1"/>
  <c r="G44" i="1" s="1"/>
  <c r="G45" i="1" s="1"/>
  <c r="G46" i="1" s="1"/>
  <c r="E44" i="1" l="1"/>
  <c r="E47" i="1" s="1"/>
  <c r="G47" i="1" l="1"/>
  <c r="E48" i="1"/>
  <c r="E53" i="1" s="1"/>
  <c r="E58" i="1" s="1"/>
  <c r="E45" i="1"/>
  <c r="E46" i="1" s="1"/>
  <c r="E49" i="1" l="1"/>
  <c r="G48" i="1"/>
  <c r="G49" i="1" s="1"/>
  <c r="G50" i="1" s="1"/>
  <c r="G51" i="1" s="1"/>
  <c r="E59" i="1"/>
  <c r="G58" i="1"/>
  <c r="G59" i="1" s="1"/>
  <c r="G60" i="1" s="1"/>
  <c r="G61" i="1" s="1"/>
  <c r="E52" i="1"/>
  <c r="G52" i="1" s="1"/>
  <c r="E50" i="1"/>
  <c r="E51" i="1" s="1"/>
  <c r="G53" i="1"/>
  <c r="G54" i="1" s="1"/>
  <c r="G55" i="1" s="1"/>
  <c r="G56" i="1" s="1"/>
  <c r="E54" i="1"/>
  <c r="E62" i="1" l="1"/>
  <c r="G62" i="1" s="1"/>
  <c r="G24" i="1" s="1"/>
  <c r="E60" i="1"/>
  <c r="E61" i="1" s="1"/>
  <c r="E57" i="1"/>
  <c r="G57" i="1" s="1"/>
  <c r="E55" i="1"/>
  <c r="E56" i="1" s="1"/>
  <c r="G30" i="1" l="1"/>
  <c r="G31" i="1" s="1"/>
  <c r="G65" i="1"/>
  <c r="E66" i="1" s="1"/>
  <c r="G66" i="1" s="1"/>
  <c r="G25" i="1" l="1"/>
  <c r="E63" i="1"/>
  <c r="G63" i="1" s="1"/>
  <c r="E64" i="1" l="1"/>
  <c r="G64" i="1" s="1"/>
  <c r="E69" i="1"/>
  <c r="E68" i="1"/>
  <c r="G68" i="1" s="1"/>
  <c r="E76" i="1" l="1"/>
  <c r="E70" i="1"/>
  <c r="G69" i="1"/>
  <c r="G70" i="1" l="1"/>
  <c r="E71" i="1"/>
  <c r="G76" i="1"/>
  <c r="E77" i="1"/>
  <c r="G77" i="1" l="1"/>
  <c r="E78" i="1"/>
  <c r="E82" i="1"/>
  <c r="E72" i="1"/>
  <c r="G71" i="1"/>
  <c r="E79" i="1" l="1"/>
  <c r="G78" i="1"/>
  <c r="E73" i="1"/>
  <c r="E74" i="1" s="1"/>
  <c r="E75" i="1" s="1"/>
  <c r="G72" i="1"/>
  <c r="G82" i="1"/>
  <c r="E87" i="1"/>
  <c r="E83" i="1"/>
  <c r="G83" i="1" l="1"/>
  <c r="E84" i="1"/>
  <c r="E92" i="1"/>
  <c r="G87" i="1"/>
  <c r="E88" i="1"/>
  <c r="G79" i="1"/>
  <c r="E80" i="1"/>
  <c r="G84" i="1" l="1"/>
  <c r="E85" i="1"/>
  <c r="E81" i="1"/>
  <c r="G81" i="1" s="1"/>
  <c r="G80" i="1"/>
  <c r="G88" i="1"/>
  <c r="E89" i="1"/>
  <c r="G92" i="1"/>
  <c r="E93" i="1"/>
  <c r="E97" i="1"/>
  <c r="E98" i="1" l="1"/>
  <c r="E102" i="1"/>
  <c r="G97" i="1"/>
  <c r="G93" i="1"/>
  <c r="E94" i="1"/>
  <c r="E90" i="1"/>
  <c r="G89" i="1"/>
  <c r="G85" i="1"/>
  <c r="E86" i="1"/>
  <c r="G86" i="1" s="1"/>
  <c r="E95" i="1" l="1"/>
  <c r="G94" i="1"/>
  <c r="G90" i="1"/>
  <c r="E91" i="1"/>
  <c r="G91" i="1" s="1"/>
  <c r="E103" i="1"/>
  <c r="E107" i="1"/>
  <c r="G102" i="1"/>
  <c r="G98" i="1"/>
  <c r="E99" i="1"/>
  <c r="G107" i="1" l="1"/>
  <c r="E108" i="1"/>
  <c r="G99" i="1"/>
  <c r="E100" i="1"/>
  <c r="E104" i="1"/>
  <c r="G103" i="1"/>
  <c r="G95" i="1"/>
  <c r="E96" i="1"/>
  <c r="G96" i="1" s="1"/>
  <c r="E105" i="1" l="1"/>
  <c r="G104" i="1"/>
  <c r="G100" i="1"/>
  <c r="E101" i="1"/>
  <c r="G101" i="1" s="1"/>
  <c r="E109" i="1"/>
  <c r="G108" i="1"/>
  <c r="G109" i="1" l="1"/>
  <c r="E110" i="1"/>
  <c r="E106" i="1"/>
  <c r="G106" i="1" s="1"/>
  <c r="G105" i="1"/>
  <c r="E111" i="1" l="1"/>
  <c r="G111" i="1" s="1"/>
  <c r="G110" i="1"/>
  <c r="G73" i="1" l="1"/>
  <c r="G74" i="1" s="1"/>
  <c r="G75" i="1" s="1"/>
  <c r="G67" i="1"/>
  <c r="E160" i="1"/>
  <c r="E161" i="1" s="1"/>
  <c r="E159" i="1"/>
  <c r="G159" i="1" s="1"/>
  <c r="E167" i="1" l="1"/>
  <c r="G167" i="1" s="1"/>
  <c r="G161" i="1"/>
  <c r="E162" i="1"/>
  <c r="G160" i="1"/>
  <c r="E164" i="1"/>
  <c r="E165" i="1"/>
  <c r="E166" i="1"/>
  <c r="E168" i="1" l="1"/>
  <c r="G168" i="1" s="1"/>
  <c r="E163" i="1"/>
  <c r="G163" i="1" s="1"/>
  <c r="G162" i="1"/>
  <c r="E169" i="1" l="1"/>
  <c r="G169" i="1" l="1"/>
  <c r="E170" i="1"/>
  <c r="E171" i="1" l="1"/>
  <c r="G170" i="1"/>
  <c r="E172" i="1" l="1"/>
  <c r="G172" i="1" s="1"/>
  <c r="G164" i="1" s="1"/>
  <c r="G165" i="1" s="1"/>
  <c r="G166" i="1" s="1"/>
  <c r="G171" i="1"/>
  <c r="A36" i="1"/>
</calcChain>
</file>

<file path=xl/sharedStrings.xml><?xml version="1.0" encoding="utf-8"?>
<sst xmlns="http://schemas.openxmlformats.org/spreadsheetml/2006/main" count="3393" uniqueCount="1884">
  <si>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</si>
  <si>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</si>
  <si>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</si>
  <si>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</si>
  <si>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</si>
  <si>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</si>
  <si>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</si>
  <si>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</si>
  <si>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</si>
  <si>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</si>
  <si>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</si>
  <si>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</si>
  <si>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</si>
  <si>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</si>
  <si>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</si>
  <si>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</si>
  <si>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</si>
  <si>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</si>
  <si>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</si>
  <si>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</si>
  <si>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</si>
  <si>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</si>
  <si>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</si>
  <si>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</si>
  <si>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</si>
  <si>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</si>
  <si>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</si>
  <si>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</si>
  <si>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</si>
  <si>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</si>
  <si>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</si>
  <si>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</si>
  <si>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</si>
  <si>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</si>
  <si>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</si>
  <si>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</si>
  <si>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</si>
  <si>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</si>
  <si>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</si>
  <si>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</si>
  <si>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</si>
  <si>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</si>
  <si>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</si>
  <si>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</si>
  <si>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</si>
  <si>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</si>
  <si>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</si>
  <si>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</si>
  <si>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</si>
  <si>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</si>
  <si>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</si>
  <si>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</si>
  <si>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</si>
  <si>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</si>
  <si>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</si>
  <si>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</si>
  <si>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</si>
  <si>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</si>
  <si>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</si>
  <si>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</si>
  <si>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</si>
  <si>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</si>
  <si>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</si>
  <si>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</si>
  <si>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</si>
  <si>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</si>
  <si>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</si>
  <si>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</si>
  <si>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</si>
  <si>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</si>
  <si>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</si>
  <si>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</si>
  <si>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</si>
  <si>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</si>
  <si>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</si>
  <si>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</si>
  <si>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</si>
  <si>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</si>
  <si>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</si>
  <si>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</si>
  <si>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</si>
  <si>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</si>
  <si>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</si>
  <si>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</si>
  <si>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</si>
  <si>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</si>
  <si>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</si>
  <si>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</si>
  <si>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</si>
  <si>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</si>
  <si>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</si>
  <si>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</si>
  <si>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</si>
  <si>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</si>
  <si>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</si>
  <si>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</si>
  <si>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</si>
  <si>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</si>
  <si>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</si>
  <si>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</si>
  <si>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</si>
  <si>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</si>
  <si>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</si>
  <si>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</si>
  <si>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</si>
  <si>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</si>
  <si>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</si>
  <si>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</si>
  <si>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</si>
  <si>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</si>
  <si>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</si>
  <si>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</si>
  <si>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</si>
  <si>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</si>
  <si>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</si>
  <si>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</si>
  <si>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</si>
  <si>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</si>
  <si>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</si>
  <si>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</si>
  <si>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</si>
  <si>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</si>
  <si>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</si>
  <si>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</si>
  <si>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</si>
  <si>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</si>
  <si>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</si>
  <si>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</si>
  <si>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</si>
  <si>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</si>
  <si>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</si>
  <si>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</si>
  <si>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</si>
  <si>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</si>
  <si>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</si>
  <si>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</si>
  <si>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</si>
  <si>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</si>
  <si>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</si>
  <si>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</si>
  <si>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</si>
  <si>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</si>
  <si>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</si>
  <si>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</si>
  <si>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</si>
  <si>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</si>
  <si>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</si>
  <si>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</si>
  <si>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</si>
  <si>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</si>
  <si>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</si>
  <si>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</si>
  <si>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</si>
  <si>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</si>
  <si>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</si>
  <si>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</si>
  <si>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</si>
  <si>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</si>
  <si>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</si>
  <si>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</si>
  <si>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</si>
  <si>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</si>
  <si>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</si>
  <si>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</si>
  <si>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</si>
  <si>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</si>
  <si>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</si>
  <si>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</si>
  <si>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</si>
  <si>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</si>
  <si>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</si>
  <si>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</si>
  <si>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</si>
  <si>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</si>
  <si>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</si>
  <si>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</si>
  <si>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</si>
  <si>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</si>
  <si>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</si>
  <si>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</si>
  <si>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</si>
  <si>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</si>
  <si>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</si>
  <si>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</si>
  <si>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</si>
  <si>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</si>
  <si>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</si>
  <si>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</si>
  <si>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</si>
  <si>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</si>
  <si>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</si>
  <si>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</si>
  <si>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</si>
  <si>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</si>
  <si>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</si>
  <si>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</si>
  <si>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</si>
  <si>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</si>
  <si>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</si>
  <si>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</si>
  <si>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</si>
  <si>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</si>
  <si>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</si>
  <si>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</si>
  <si>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</si>
  <si>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</si>
  <si>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</si>
  <si>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</si>
  <si>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</si>
  <si>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</si>
  <si>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</si>
  <si>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</si>
  <si>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</si>
  <si>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</si>
  <si>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</si>
  <si>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</si>
  <si>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</si>
  <si>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</si>
  <si>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</si>
  <si>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</si>
  <si>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</si>
  <si>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</si>
  <si>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</si>
  <si>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</si>
  <si>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</si>
  <si>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</si>
  <si>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</si>
  <si>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</si>
  <si>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</si>
  <si>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</si>
  <si>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</si>
  <si>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</si>
  <si>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</si>
  <si>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</si>
  <si>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</si>
  <si>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</si>
  <si>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</si>
  <si>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</si>
  <si>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</si>
  <si>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</si>
  <si>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</si>
  <si>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</si>
  <si>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</si>
  <si>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</si>
  <si>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</si>
  <si>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</si>
  <si>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</si>
  <si>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</si>
  <si>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</si>
  <si>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</si>
  <si>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</si>
  <si>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</si>
  <si>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</si>
  <si>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</si>
  <si>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</si>
  <si>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</si>
  <si>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</si>
  <si>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</si>
  <si>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</si>
  <si>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</si>
  <si>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</si>
  <si>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</si>
  <si>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</si>
  <si>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</si>
  <si>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</si>
  <si>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</si>
  <si>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</si>
  <si>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</si>
  <si>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</si>
  <si>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</si>
  <si>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</si>
  <si>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</si>
  <si>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</si>
  <si>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</si>
  <si>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</si>
  <si>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</si>
  <si>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</si>
  <si>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</si>
  <si>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</si>
  <si>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</si>
  <si>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</si>
  <si>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</si>
  <si>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</si>
  <si>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</si>
  <si>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</si>
  <si>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</si>
  <si>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</si>
  <si>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</si>
  <si>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</si>
  <si>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</si>
  <si>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</si>
  <si>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</si>
  <si>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</si>
  <si>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</si>
  <si>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</si>
  <si>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</si>
  <si>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</si>
  <si>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</si>
  <si>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</si>
  <si>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</si>
  <si>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</si>
  <si>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</si>
  <si>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</si>
  <si>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</si>
  <si>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</si>
  <si>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</si>
  <si>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</si>
  <si>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</si>
  <si>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</si>
  <si>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</si>
  <si>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</si>
  <si>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</si>
  <si>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</si>
  <si>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</si>
  <si>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</si>
  <si>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</si>
  <si>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</si>
  <si>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</si>
  <si>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</si>
  <si>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</si>
  <si>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</si>
  <si>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</si>
  <si>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</si>
  <si>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</si>
  <si>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</si>
  <si>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</si>
  <si>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</si>
  <si>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</si>
  <si>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</si>
  <si>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</si>
  <si>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</si>
  <si>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</si>
  <si>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</si>
  <si>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</si>
  <si>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</si>
  <si>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</si>
  <si>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</si>
  <si>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</si>
  <si>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</si>
  <si>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</si>
  <si>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</si>
  <si>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</si>
  <si>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</si>
  <si>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</si>
  <si>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</si>
  <si>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</si>
  <si>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</si>
  <si>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</si>
  <si>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</si>
  <si>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</si>
  <si>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</si>
  <si>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</si>
  <si>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</si>
  <si>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</si>
  <si>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</si>
  <si>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</si>
  <si>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</si>
  <si>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</si>
  <si>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</si>
  <si>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</si>
  <si>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</si>
  <si>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</si>
  <si>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</si>
  <si>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</si>
  <si>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</si>
  <si>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</si>
  <si>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</si>
  <si>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</si>
  <si>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</si>
  <si>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</si>
  <si>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</si>
  <si>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</si>
  <si>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</si>
  <si>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</si>
  <si>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</si>
  <si>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</si>
  <si>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</si>
  <si>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</si>
  <si>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</si>
  <si>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</si>
  <si>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</si>
  <si>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</si>
  <si>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</si>
  <si>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</si>
  <si>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</si>
  <si>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</si>
  <si>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</si>
  <si>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</si>
  <si>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</si>
  <si>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</si>
  <si>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</si>
  <si>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</si>
  <si>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</si>
  <si>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</si>
  <si>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</si>
  <si>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</si>
  <si>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</si>
  <si>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</si>
  <si>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</si>
  <si>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</si>
  <si>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</si>
  <si>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</si>
  <si>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</si>
  <si>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</si>
  <si>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</si>
  <si>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</si>
  <si>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</si>
  <si>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</si>
  <si>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</si>
  <si>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</si>
  <si>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</si>
  <si>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</si>
  <si>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</si>
  <si>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</si>
  <si>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</si>
  <si>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</si>
  <si>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</si>
  <si>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</si>
  <si>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</si>
  <si>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</si>
  <si>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</si>
  <si>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</si>
  <si>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</si>
  <si>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</si>
  <si>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</si>
  <si>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</si>
  <si>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</si>
  <si>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</si>
  <si>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</si>
  <si>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</si>
  <si>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</si>
  <si>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</si>
  <si>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</si>
  <si>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</si>
  <si>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</si>
  <si>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</si>
  <si>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</si>
  <si>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</si>
  <si>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</si>
  <si>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</si>
  <si>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</si>
  <si>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</si>
  <si>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</si>
  <si>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</si>
  <si>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</si>
  <si>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</si>
  <si>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</si>
  <si>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</si>
  <si>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</si>
  <si>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</si>
  <si>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</si>
  <si>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</si>
  <si>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</si>
  <si>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</si>
  <si>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</si>
  <si>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</si>
  <si>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</si>
  <si>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</si>
  <si>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</si>
  <si>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</si>
  <si>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</si>
  <si>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</si>
  <si>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</si>
  <si>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</si>
  <si>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</si>
  <si>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</si>
  <si>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</si>
  <si>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</si>
  <si>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</si>
  <si>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</si>
  <si>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</si>
  <si>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</si>
  <si>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</si>
  <si>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</si>
  <si>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</si>
  <si>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</si>
  <si>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</si>
  <si>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</si>
  <si>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</si>
  <si>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</si>
  <si>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</si>
  <si>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</si>
  <si>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</si>
  <si>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</si>
  <si>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</si>
  <si>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</si>
  <si>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</si>
  <si>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</si>
  <si>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</si>
  <si>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</si>
  <si>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</si>
  <si>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</si>
  <si>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</si>
  <si>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</si>
  <si>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</si>
  <si>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</si>
  <si>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</si>
  <si>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</si>
  <si>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</si>
  <si>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</si>
  <si>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</si>
  <si>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</si>
  <si>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</si>
  <si>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</si>
  <si>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</si>
  <si>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</si>
  <si>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</si>
  <si>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</si>
  <si>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</si>
  <si>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</si>
  <si>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</si>
  <si>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</si>
  <si>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</si>
  <si>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</si>
  <si>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</si>
  <si>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</si>
  <si>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</si>
  <si>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</si>
  <si>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</si>
  <si>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</si>
  <si>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</si>
  <si>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</si>
  <si>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</si>
  <si>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</si>
  <si>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</si>
  <si>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</si>
  <si>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</si>
  <si>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</si>
  <si>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</si>
  <si>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</si>
  <si>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</si>
  <si>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</si>
  <si>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</si>
  <si>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</si>
  <si>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</si>
  <si>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</si>
  <si>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</si>
  <si>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</si>
  <si>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</si>
  <si>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</si>
  <si>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</si>
  <si>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</si>
  <si>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</si>
  <si>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</si>
  <si>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</si>
  <si>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</si>
  <si>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</si>
  <si>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</si>
  <si>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</si>
  <si>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</si>
  <si>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</si>
  <si>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</si>
  <si>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</si>
  <si>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</si>
  <si>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</si>
  <si>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</si>
  <si>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</si>
  <si>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</si>
  <si>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</si>
  <si>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</si>
  <si>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</si>
  <si>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</si>
  <si>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</si>
  <si>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</si>
  <si>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</si>
  <si>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</si>
  <si>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</si>
  <si>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</si>
  <si>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</si>
  <si>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</si>
  <si>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</si>
  <si>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</si>
  <si>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</si>
  <si>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</si>
  <si>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</si>
  <si>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</si>
  <si>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</si>
  <si>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</si>
  <si>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</si>
  <si>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</si>
  <si>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</si>
  <si>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</si>
  <si>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</si>
  <si>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</si>
  <si>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</si>
  <si>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</si>
  <si>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</si>
  <si>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</si>
  <si>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</si>
  <si>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</si>
  <si>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</si>
  <si>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</si>
  <si>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</si>
  <si>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</si>
  <si>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</si>
  <si>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</si>
  <si>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</si>
  <si>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</si>
  <si>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</si>
  <si>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</si>
  <si>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</si>
  <si>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</si>
  <si>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</si>
  <si>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</si>
  <si>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</si>
  <si>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</si>
  <si>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</si>
  <si>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</si>
  <si>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</si>
  <si>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</si>
  <si>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</si>
  <si>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</si>
  <si>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</si>
  <si>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</si>
  <si>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</si>
  <si>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</si>
  <si>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</si>
  <si>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</si>
  <si>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</si>
  <si>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</si>
  <si>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</si>
  <si>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</si>
  <si>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</si>
  <si>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</si>
  <si>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</si>
  <si>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</si>
  <si>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</si>
  <si>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</si>
  <si>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</si>
  <si>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</si>
  <si>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</si>
  <si>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</si>
  <si>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</si>
  <si>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</si>
  <si>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</si>
  <si>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</si>
  <si>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</si>
  <si>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</si>
  <si>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</si>
  <si>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</si>
  <si>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</si>
  <si>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</si>
  <si>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</si>
  <si>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</si>
  <si>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</si>
  <si>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</si>
  <si>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</si>
  <si>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</si>
  <si>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</si>
  <si>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</si>
  <si>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</si>
  <si>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</si>
  <si>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</si>
  <si>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</si>
  <si>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</si>
  <si>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</si>
  <si>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</si>
  <si>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</si>
  <si>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</si>
  <si>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</si>
  <si>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</si>
  <si>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</si>
  <si>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</si>
  <si>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</si>
  <si>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</si>
  <si>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</si>
  <si>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</si>
  <si>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</si>
  <si>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</si>
  <si>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</si>
  <si>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</si>
  <si>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</si>
  <si>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</si>
  <si>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</si>
  <si>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</si>
  <si>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</si>
  <si>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</si>
  <si>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</si>
  <si>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</si>
  <si>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</si>
  <si>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</si>
  <si>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</si>
  <si>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</si>
  <si>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</si>
  <si>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</si>
  <si>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</si>
  <si>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</si>
  <si>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</si>
  <si>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</si>
  <si>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</si>
  <si>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</si>
  <si>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</si>
  <si>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</si>
  <si>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</si>
  <si>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</si>
  <si>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</si>
  <si>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</si>
  <si>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</si>
  <si>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</si>
  <si>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</si>
  <si>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</si>
  <si>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</si>
  <si>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</si>
  <si>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</si>
  <si>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</si>
  <si>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</si>
  <si>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</si>
  <si>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</si>
  <si>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</si>
  <si>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</si>
  <si>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</si>
  <si>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</si>
  <si>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</si>
  <si>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</si>
  <si>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</si>
  <si>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</si>
  <si>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</si>
  <si>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</si>
  <si>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</si>
  <si>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</si>
  <si>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</si>
  <si>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</si>
  <si>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</si>
  <si>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</si>
  <si>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</si>
  <si>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</si>
  <si>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</si>
  <si>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</si>
  <si>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</si>
  <si>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</si>
  <si>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</si>
  <si>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</si>
  <si>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</si>
  <si>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</si>
  <si>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</si>
  <si>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</si>
  <si>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</si>
  <si>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</si>
  <si>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</si>
  <si>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</si>
  <si>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</si>
  <si>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</si>
  <si>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</si>
  <si>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</si>
  <si>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</si>
  <si>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</si>
  <si>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</si>
  <si>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</si>
  <si>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</si>
  <si>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</si>
  <si>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</si>
  <si>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</si>
  <si>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</si>
  <si>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</si>
  <si>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</si>
  <si>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</si>
  <si>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</si>
  <si>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</si>
  <si>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</si>
  <si>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</si>
  <si>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</si>
  <si>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</si>
  <si>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</si>
  <si>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</si>
  <si>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</si>
  <si>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</si>
  <si>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</si>
  <si>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</si>
  <si>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</si>
  <si>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</si>
  <si>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</si>
  <si>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</si>
  <si>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</si>
  <si>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</si>
  <si>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</si>
  <si>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</si>
  <si>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</si>
  <si>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</si>
  <si>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</si>
  <si>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</si>
  <si>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</si>
  <si>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</si>
  <si>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</si>
  <si>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</si>
  <si>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</si>
  <si>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</si>
  <si>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</si>
  <si>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</si>
  <si>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</si>
  <si>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</si>
  <si>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</si>
  <si>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</si>
  <si>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</si>
  <si>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</si>
  <si>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</si>
  <si>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</si>
  <si>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</si>
  <si>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</si>
  <si>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</si>
  <si>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</si>
  <si>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</si>
  <si>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</si>
  <si>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</si>
  <si>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</si>
  <si>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</si>
  <si>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</si>
  <si>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</si>
  <si>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</si>
  <si>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</si>
  <si>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</si>
  <si>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</si>
  <si>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</si>
  <si>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</si>
  <si>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</si>
  <si>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</si>
  <si>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</si>
  <si>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</si>
  <si>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</si>
  <si>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</si>
  <si>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</si>
  <si>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</si>
  <si>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</si>
  <si>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</si>
  <si>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</si>
  <si>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</si>
  <si>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</si>
  <si>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</si>
  <si>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</si>
  <si>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</si>
  <si>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</si>
  <si>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</si>
  <si>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</si>
  <si>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</si>
  <si>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</si>
  <si>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</si>
  <si>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</si>
  <si>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</si>
  <si>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</si>
  <si>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</si>
  <si>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</si>
  <si>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</si>
  <si>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</si>
  <si>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</si>
  <si>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</si>
  <si>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</si>
  <si>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</si>
  <si>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</si>
  <si>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</si>
  <si>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</si>
  <si>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</si>
  <si>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</si>
  <si>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</si>
  <si>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</si>
  <si>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</si>
  <si>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</si>
  <si>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</si>
  <si>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</si>
  <si>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</si>
  <si>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</si>
  <si>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</si>
  <si>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</si>
  <si>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</si>
  <si>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</si>
  <si>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</si>
  <si>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</si>
  <si>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</si>
  <si>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</si>
  <si>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</si>
  <si>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</si>
  <si>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</si>
  <si>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</si>
  <si>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</si>
  <si>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</si>
  <si>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</si>
  <si>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</si>
  <si>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</si>
  <si>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</si>
  <si>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</si>
  <si>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</si>
  <si>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</si>
  <si>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</si>
  <si>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</si>
  <si>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</si>
  <si>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</si>
  <si>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</si>
  <si>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</si>
  <si>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</si>
  <si>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</si>
  <si>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</si>
  <si>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</si>
  <si>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</si>
  <si>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</si>
  <si>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</si>
  <si>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</si>
  <si>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</si>
  <si>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</si>
  <si>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</si>
  <si>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</si>
  <si>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</si>
  <si>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</si>
  <si>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</si>
  <si>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</si>
  <si>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</si>
  <si>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</si>
  <si>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</si>
  <si>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</si>
  <si>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</si>
  <si>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</si>
  <si>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</si>
  <si>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</si>
  <si>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</si>
  <si>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</si>
  <si>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</si>
  <si>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</si>
  <si>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</si>
  <si>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</si>
  <si>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</si>
  <si>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</si>
  <si>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</si>
  <si>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</si>
  <si>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</si>
  <si>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</si>
  <si>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</si>
  <si>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</si>
  <si>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</si>
  <si>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</si>
  <si>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</si>
  <si>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</si>
  <si>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</si>
  <si>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</si>
  <si>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</si>
  <si>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</si>
  <si>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</si>
  <si>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</si>
  <si>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</si>
  <si>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</si>
  <si>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</si>
  <si>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</si>
  <si>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</si>
  <si>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</si>
  <si>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</si>
  <si>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</si>
  <si>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</si>
  <si>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</si>
  <si>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</si>
  <si>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</si>
  <si>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</si>
  <si>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</si>
  <si>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</si>
  <si>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</si>
  <si>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</si>
  <si>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</si>
  <si>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</si>
  <si>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</si>
  <si>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</si>
  <si>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</si>
  <si>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</si>
  <si>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</si>
  <si>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</si>
  <si>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</si>
  <si>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</si>
  <si>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</si>
  <si>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</si>
  <si>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</si>
  <si>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</si>
  <si>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</si>
  <si>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</si>
  <si>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</si>
  <si>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</si>
  <si>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</si>
  <si>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</si>
  <si>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</si>
  <si>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</si>
  <si>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</si>
  <si>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</si>
  <si>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</si>
  <si>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</si>
  <si>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</si>
  <si>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</si>
  <si>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</si>
  <si>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</si>
  <si>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</si>
  <si>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</si>
  <si>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</si>
  <si>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</si>
  <si>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</si>
  <si>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</si>
  <si>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</si>
  <si>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</si>
  <si>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</si>
  <si>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</si>
  <si>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</si>
  <si>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</si>
  <si>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</si>
  <si>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</si>
  <si>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</si>
  <si>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</si>
  <si>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</si>
  <si>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</si>
  <si>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</si>
  <si>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</si>
  <si>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</si>
  <si>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</si>
  <si>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</si>
  <si>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</si>
  <si>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</si>
  <si>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</si>
  <si>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</si>
  <si>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</si>
  <si>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</si>
  <si>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</si>
  <si>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</si>
  <si>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</si>
  <si>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</si>
  <si>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</si>
  <si>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</si>
  <si>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</si>
  <si>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</si>
  <si>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</si>
  <si>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</si>
  <si>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</si>
  <si>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</si>
  <si>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</si>
  <si>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</si>
  <si>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</si>
  <si>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</si>
  <si>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</si>
  <si>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</si>
  <si>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</si>
  <si>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</si>
  <si>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</si>
  <si>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</si>
  <si>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</si>
  <si>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</si>
  <si>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</si>
  <si>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</si>
  <si>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</si>
  <si>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</si>
  <si>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</si>
  <si>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</si>
  <si>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</si>
  <si>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</si>
  <si>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</si>
  <si>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</si>
  <si>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</si>
  <si>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</si>
  <si>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</si>
  <si>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</si>
  <si>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</si>
  <si>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</si>
  <si>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</si>
  <si>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</si>
  <si>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</si>
  <si>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</si>
  <si>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</si>
  <si>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</si>
  <si>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</si>
  <si>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</si>
  <si>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</si>
  <si>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</si>
  <si>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</si>
  <si>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</si>
  <si>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</si>
  <si>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</si>
  <si>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</si>
  <si>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</si>
  <si>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</si>
  <si>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</si>
  <si>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</si>
  <si>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</si>
  <si>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</si>
  <si>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</si>
  <si>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</si>
  <si>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</si>
  <si>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</si>
  <si>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</si>
  <si>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</si>
  <si>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</si>
  <si>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</si>
  <si>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</si>
  <si>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</si>
  <si>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</si>
  <si>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</si>
  <si>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</si>
  <si>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</si>
  <si>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</si>
  <si>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</si>
  <si>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</si>
  <si>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</si>
  <si>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</si>
  <si>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</si>
  <si>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</si>
  <si>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</si>
  <si>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</si>
  <si>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</si>
  <si>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</si>
  <si>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</si>
  <si>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</si>
  <si>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</si>
  <si>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</si>
  <si>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</si>
  <si>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</si>
  <si>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</si>
  <si>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</si>
  <si>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</si>
  <si>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</si>
  <si>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</si>
  <si>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</si>
  <si>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</si>
  <si>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</si>
  <si>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</si>
  <si>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</si>
  <si>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</si>
  <si>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</si>
  <si>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</si>
  <si>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</si>
  <si>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</si>
  <si>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</si>
  <si>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</si>
  <si>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</si>
  <si>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</si>
  <si>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</si>
  <si>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</si>
  <si>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</si>
  <si>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</si>
  <si>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</si>
  <si>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</si>
  <si>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</si>
  <si>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</si>
  <si>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</si>
  <si>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</si>
  <si>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</si>
  <si>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</si>
  <si>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</si>
  <si>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</si>
  <si>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</si>
  <si>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</si>
  <si>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</si>
  <si>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</si>
  <si>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</si>
  <si>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</si>
  <si>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</si>
  <si>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</si>
  <si>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</si>
  <si>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</si>
  <si>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</si>
  <si>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</si>
  <si>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</si>
  <si>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</si>
  <si>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</si>
  <si>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</si>
  <si>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</si>
  <si>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</si>
  <si>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</si>
  <si>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</si>
  <si>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</si>
  <si>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</si>
  <si>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</si>
  <si>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</si>
  <si>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</si>
  <si>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</si>
  <si>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</si>
  <si>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</si>
  <si>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</si>
  <si>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</si>
  <si>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</si>
  <si>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</si>
  <si>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Informe d'indicadors de ciutat saludables i sostenibles: {city}, {country}</t>
  </si>
  <si>
    <t>(a sota) Percentatge de població amb accés a serveis a menys de 500 metres (m) a {city}, {country}.</t>
  </si>
  <si>
    <t>Caminabilitat a {city}</t>
  </si>
  <si>
    <t>Densitat de població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</si>
  <si>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</si>
  <si>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</si>
  <si>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</si>
  <si>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</si>
  <si>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Connectivitat de carrers a {city}</t>
  </si>
  <si>
    <t>Accés al transport públic a {city}</t>
  </si>
  <si>
    <t>Accés públic a l'espai obert a {city}</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</si>
  <si>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</si>
  <si>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</si>
  <si>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</si>
  <si>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</si>
  <si>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</si>
  <si>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</si>
  <si>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</si>
  <si>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</si>
  <si>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</si>
  <si>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</si>
  <si>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</si>
  <si>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</si>
  <si>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</si>
  <si>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</si>
  <si>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</si>
  <si>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</si>
  <si>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</si>
  <si>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</si>
  <si>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</si>
  <si>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</si>
  <si>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</si>
  <si>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</si>
  <si>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</si>
  <si>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</si>
  <si>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</si>
  <si>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</si>
  <si>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</si>
  <si>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</si>
  <si>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</si>
  <si>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</si>
  <si>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</si>
  <si>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</si>
  <si>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</si>
  <si>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</si>
  <si>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</si>
  <si>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</si>
  <si>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</si>
  <si>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</si>
  <si>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</si>
  <si>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</si>
  <si>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</si>
  <si>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</si>
  <si>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</si>
  <si>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</si>
  <si>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</si>
  <si>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</si>
  <si>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</si>
  <si>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</si>
  <si>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</si>
  <si>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</si>
  <si>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</si>
  <si>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</si>
  <si>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</si>
  <si>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</si>
  <si>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</si>
  <si>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</si>
  <si>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</si>
  <si>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</si>
  <si>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</si>
  <si>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</si>
  <si>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</si>
  <si>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</si>
  <si>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</si>
  <si>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</si>
  <si>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</si>
  <si>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</si>
  <si>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</si>
  <si>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</si>
  <si>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</si>
  <si>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Hustota zalidnění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</si>
  <si>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</si>
  <si>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</si>
  <si>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</si>
  <si>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</si>
  <si>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Uliční konektivita v {city}</t>
  </si>
  <si>
    <t>Přístup veřejnou dopravou v {city}</t>
  </si>
  <si>
    <t>Přístup do veřejného otevřeného prostoru v {city}</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</si>
  <si>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</si>
  <si>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</si>
  <si>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</si>
  <si>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</si>
  <si>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</si>
  <si>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</si>
  <si>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</si>
  <si>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</si>
  <si>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</si>
  <si>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</si>
  <si>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</si>
  <si>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</si>
  <si>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</si>
  <si>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</si>
  <si>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</si>
  <si>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</si>
  <si>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</si>
  <si>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</si>
  <si>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</si>
  <si>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</si>
  <si>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</si>
  <si>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</si>
  <si>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</si>
  <si>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</si>
  <si>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</si>
  <si>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</si>
  <si>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</si>
  <si>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</si>
  <si>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</si>
  <si>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</si>
  <si>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</si>
  <si>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</si>
  <si>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</si>
  <si>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Rapport over sunde og bæredygtige byindikatorer: {city}, {country}</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</si>
  <si>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</si>
  <si>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</si>
  <si>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</si>
  <si>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Befolkningstætheden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</si>
  <si>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</si>
  <si>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</si>
  <si>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</si>
  <si>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</si>
  <si>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Gadeforbindelse i {city}</t>
  </si>
  <si>
    <t>Adgang til offentlig transport i {city}</t>
  </si>
  <si>
    <t>Adgang til offentlige åbne områder i {city}</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</si>
  <si>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</si>
  <si>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</si>
  <si>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</si>
  <si>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</si>
  <si>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</si>
  <si>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</si>
  <si>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</si>
  <si>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</si>
  <si>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</si>
  <si>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</si>
  <si>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</si>
  <si>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</si>
  <si>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</si>
  <si>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</si>
  <si>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</si>
  <si>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</si>
  <si>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</si>
  <si>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</si>
  <si>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</si>
  <si>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</si>
  <si>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</si>
  <si>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</si>
  <si>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</si>
  <si>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</si>
  <si>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</si>
  <si>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</si>
  <si>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</si>
  <si>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</si>
  <si>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</si>
  <si>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</si>
  <si>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</si>
  <si>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</si>
  <si>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</si>
  <si>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</si>
  <si>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</si>
  <si>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</si>
  <si>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</si>
  <si>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</si>
  <si>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Straatconnectiviteit in {city}</t>
  </si>
  <si>
    <t>Toegang tot het openbaar vervoer in {city}</t>
  </si>
  <si>
    <t>Toegang tot openbare open ruimte in {city}</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</si>
  <si>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</si>
  <si>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</si>
  <si>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</si>
  <si>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</si>
  <si>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</si>
  <si>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</si>
  <si>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</si>
  <si>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</si>
  <si>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</si>
  <si>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</si>
  <si>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</si>
  <si>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</si>
  <si>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</si>
  <si>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</si>
  <si>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</si>
  <si>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</si>
  <si>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</si>
  <si>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</si>
  <si>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</si>
  <si>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</si>
  <si>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</si>
  <si>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</si>
  <si>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</si>
  <si>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</si>
  <si>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</si>
  <si>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</si>
  <si>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</si>
  <si>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</si>
  <si>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</si>
  <si>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</si>
  <si>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</si>
  <si>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</si>
  <si>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</si>
  <si>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</si>
  <si>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</si>
  <si>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</si>
  <si>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</si>
  <si>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</si>
  <si>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</si>
  <si>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Straßenanbindung in {city}</t>
  </si>
  <si>
    <t>Öffentliche Verkehrsmittel in {city}</t>
  </si>
  <si>
    <t>Öffentlicher Freiraumzugang in {city}</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</si>
  <si>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</si>
  <si>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</si>
  <si>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</si>
  <si>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</si>
  <si>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</si>
  <si>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</si>
  <si>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</si>
  <si>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</si>
  <si>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</si>
  <si>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</si>
  <si>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</si>
  <si>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</si>
  <si>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</si>
  <si>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</si>
  <si>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</si>
  <si>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</si>
  <si>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</si>
  <si>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</si>
  <si>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</si>
  <si>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</si>
  <si>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</si>
  <si>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</si>
  <si>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</si>
  <si>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</si>
  <si>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</si>
  <si>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</si>
  <si>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</si>
  <si>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</si>
  <si>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</si>
  <si>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</si>
  <si>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</si>
  <si>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</si>
  <si>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</si>
  <si>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</si>
  <si>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</si>
  <si>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</si>
  <si>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</si>
  <si>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</si>
  <si>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</si>
  <si>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</si>
  <si>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y calidad de las políticas urbanas y de transporte que apoyan la salud y la sostenibilidad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para las intervenciones urbanas o de transporte.  También carece de políticas de contaminación del aire relacionadas con el uso de la tierra.  Muchos estándares de políticas disponibles carecen de especificidad, mensurabilidad y/o consistencia con la evidencia de salud. Sin embargo, en relación con las 25 ciudades en este estudio internacional, la mayoría de los barrios de la Ciudad de México son transitables.  En términos de umbrales para las intervenciones en entornos construidos para alcanzar los objetivos de la OMS de aumentar la actividad física, el 98.1% de los residentes en la Ciudad de México viven en vecindarios que cumplen con el umbral de densidad mínima y el 77% cumple con el umbral de conectividad vial.  Sin embargo, en particular, muchos residentes en la Ciudad de México viven en vecindarios que pueden exceder los niveles de densidad y conectividad de las calles que fomentan la actividad física.  Solo el 20% de los residentes tiene acceso a paradas de transporte público con servicios regulares, con evidencia de que el acceso está diseñado espacialmente favoreciendo el centro de la ciudad.  Solo el 50% de los residentes tienen acceso a algún espacio público abierto dentro de los 500 m, y aún menos (20%) tienen acceso a un espacio abierto público más grande.  ¿La proporción de la población con acceso a menos de 500 metros de un mercado de alimentos, tienda de conveniencia, cualquier espacio público abierto, transporte público y grande? espacio público abierto, está muy por debajo de la media en comparación con otras ciudades estudiadas.</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</si>
  <si>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</si>
  <si>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</si>
  <si>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</si>
  <si>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</si>
  <si>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</si>
  <si>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</si>
  <si>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</si>
  <si>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</si>
  <si>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</si>
  <si>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</si>
  <si>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</si>
  <si>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</si>
  <si>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</si>
  <si>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</si>
  <si>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</si>
  <si>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</si>
  <si>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</si>
  <si>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</si>
  <si>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</si>
  <si>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</si>
  <si>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</si>
  <si>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</si>
  <si>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</si>
  <si>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</si>
  <si>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</si>
  <si>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</si>
  <si>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</si>
  <si>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</si>
  <si>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</si>
  <si>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</si>
  <si>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</si>
  <si>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</si>
  <si>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Densidad de población en {city}</t>
  </si>
  <si>
    <t>Conectividad de calles en {city}</t>
  </si>
  <si>
    <t>Acceso al transporte público en {city}</t>
  </si>
  <si>
    <t>Acceso público a espacios abiertos en {city}</t>
  </si>
  <si>
    <t>Informe de Indicadores de Ciudades Saludables y Sostenibles: {city}, {country}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</si>
  <si>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</si>
  <si>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</si>
  <si>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</si>
  <si>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</si>
  <si>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</si>
  <si>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</si>
  <si>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</si>
  <si>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</si>
  <si>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</si>
  <si>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</si>
  <si>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</si>
  <si>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</si>
  <si>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</si>
  <si>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</si>
  <si>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</si>
  <si>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</si>
  <si>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</si>
  <si>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</si>
  <si>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</si>
  <si>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</si>
  <si>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</si>
  <si>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</si>
  <si>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Conectividade de rua em {city}</t>
  </si>
  <si>
    <t>Acesso ao transporte público em {city}</t>
  </si>
  <si>
    <t>Acesso ao espaço público em {city}</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</si>
  <si>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</si>
  <si>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</si>
  <si>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</si>
  <si>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</si>
  <si>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</si>
  <si>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</si>
  <si>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</si>
  <si>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</si>
  <si>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</si>
  <si>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</si>
  <si>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</si>
  <si>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</si>
  <si>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</si>
  <si>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</si>
  <si>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</si>
  <si>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</si>
  <si>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</si>
  <si>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</si>
  <si>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</si>
  <si>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</si>
  <si>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</si>
  <si>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</si>
  <si>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</si>
  <si>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</si>
  <si>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</si>
  <si>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</si>
  <si>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</si>
  <si>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</si>
  <si>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</si>
  <si>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</si>
  <si>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</si>
  <si>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Relatório de Indicadores urbanos saudáveis e sustentáveis: {city}, {country}</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</si>
  <si>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</si>
  <si>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</si>
  <si>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</si>
  <si>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</si>
  <si>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</si>
  <si>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</si>
  <si>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</si>
  <si>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Acesso de transporte público em {city}</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</si>
  <si>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</si>
  <si>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</si>
  <si>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</si>
  <si>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</si>
  <si>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</si>
  <si>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</si>
  <si>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</si>
  <si>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</si>
  <si>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</si>
  <si>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</si>
  <si>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</si>
  <si>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</si>
  <si>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</si>
  <si>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</si>
  <si>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</si>
  <si>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</si>
  <si>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</si>
  <si>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</si>
  <si>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</si>
  <si>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</si>
  <si>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</si>
  <si>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</si>
  <si>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</si>
  <si>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</si>
  <si>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</si>
  <si>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</si>
  <si>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</si>
  <si>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</si>
  <si>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</si>
  <si>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</si>
  <si>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</si>
  <si>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</si>
  <si>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</si>
  <si>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</si>
  <si>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</si>
  <si>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</si>
  <si>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</si>
  <si>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</si>
  <si>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</si>
  <si>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</si>
  <si>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</si>
  <si>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</si>
  <si>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</si>
  <si>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</si>
  <si>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</si>
  <si>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</si>
  <si>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</si>
  <si>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</si>
  <si>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</si>
  <si>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</si>
  <si>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</si>
  <si>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</si>
  <si>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</si>
  <si>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</si>
  <si>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</si>
  <si>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</si>
  <si>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</si>
  <si>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</si>
  <si>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</si>
  <si>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</si>
  <si>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</si>
  <si>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</si>
  <si>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</si>
  <si>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</si>
  <si>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</si>
  <si>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</si>
  <si>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</si>
  <si>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</si>
  <si>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รายงานตัวชี้วัดเมืองที่ดีต่อสุขภาพและยั่งยืน: {city}, {country}</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</si>
  <si>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</si>
  <si>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</si>
  <si>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</si>
  <si>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ความหนาแน่นของประชากรใน {city}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</si>
  <si>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</si>
  <si>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</si>
  <si>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</si>
  <si>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</si>
  <si>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การเชื่อมต่อถนนใน {city}</t>
  </si>
  <si>
    <t>การเข้าถึงระบบขนส่งสาธารณะใน {city}</t>
  </si>
  <si>
    <t>การเข้าถึงพื้นที่เปิดโล่งสาธารณะใน {city}</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</si>
  <si>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</si>
  <si>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</si>
  <si>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</si>
  <si>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</si>
  <si>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</si>
  <si>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</si>
  <si>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</si>
  <si>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</si>
  <si>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</si>
  <si>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</si>
  <si>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</si>
  <si>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</si>
  <si>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</si>
  <si>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</si>
  <si>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</si>
  <si>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</si>
  <si>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</si>
  <si>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</si>
  <si>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</si>
  <si>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</si>
  <si>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</si>
  <si>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</si>
  <si>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</si>
  <si>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</si>
  <si>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</si>
  <si>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</si>
  <si>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</si>
  <si>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</si>
  <si>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</si>
  <si>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</si>
  <si>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</si>
  <si>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</si>
  <si>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</si>
  <si>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</si>
  <si>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</si>
  <si>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</si>
  <si>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Báo cáo chỉ số thành phố lành mạnh và bền vững: {city}, {country}</t>
  </si>
  <si>
    <t>(dưới đây) Tỷ lệ dân số có quyền truy cập vào các tiện nghi trong vòng 500 mét (m) trong {city}, {country}.</t>
  </si>
  <si>
    <t>Khả năng đi bộ trong {city}</t>
  </si>
  <si>
    <t>Mật độ dân số tại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</si>
  <si>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</si>
  <si>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</si>
  <si>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</si>
  <si>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</si>
  <si>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</si>
  <si>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</si>
  <si>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</si>
  <si>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</si>
  <si>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</si>
  <si>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</si>
  <si>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</si>
  <si>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</si>
  <si>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</si>
  <si>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Kết nối đường phố trong {city}</t>
  </si>
  <si>
    <t>Truy cập giao thông công cộng trong {city}</t>
  </si>
  <si>
    <t>Truy cập không gian mở công cộng trong {city}</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</si>
  <si>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</si>
  <si>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</si>
  <si>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</si>
  <si>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</si>
  <si>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</si>
  <si>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</si>
  <si>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</si>
  <si>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</si>
  <si>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</si>
  <si>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</si>
  <si>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</si>
  <si>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</si>
  <si>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</si>
  <si>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</si>
  <si>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</si>
  <si>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</si>
  <si>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</si>
  <si>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</si>
  <si>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</si>
  <si>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</si>
  <si>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</si>
  <si>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</si>
  <si>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</si>
  <si>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</si>
  <si>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</si>
  <si>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</si>
  <si>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</si>
  <si>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</si>
  <si>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</si>
  <si>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</si>
  <si>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</si>
  <si>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</si>
  <si>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</si>
  <si>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</si>
  <si>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</si>
  <si>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</si>
  <si>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</si>
  <si>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</si>
  <si>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</si>
  <si>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</si>
  <si>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</si>
  <si>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</si>
  <si>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</si>
  <si>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</si>
  <si>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</si>
  <si>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</si>
  <si>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</si>
  <si>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</si>
  <si>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</si>
  <si>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</si>
  <si>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</si>
  <si>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</si>
  <si>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</si>
  <si>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</si>
  <si>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</si>
  <si>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</si>
  <si>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</si>
  <si>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</si>
  <si>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</si>
  <si>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</si>
  <si>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</si>
  <si>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</si>
  <si>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</si>
  <si>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</si>
  <si>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</si>
  <si>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</si>
  <si>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</si>
  <si>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</si>
  <si>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</si>
  <si>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</si>
  <si>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</si>
  <si>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</si>
  <si>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</si>
  <si>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</si>
  <si>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</si>
  <si>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</si>
  <si>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</si>
  <si>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</si>
  <si>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Pūrongo Tūtohu Taone Hauora, Mārō hoki: {city}, {country}</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</si>
  <si>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</si>
  <si>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</si>
  <si>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</si>
  <si>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</si>
  <si>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kiato o te iwi whānui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</si>
  <si>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</si>
  <si>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</si>
  <si>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</si>
  <si>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</si>
  <si>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</si>
  <si>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</si>
  <si>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</si>
  <si>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</si>
  <si>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</si>
  <si>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</si>
  <si>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</si>
  <si>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</si>
  <si>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</si>
  <si>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</si>
  <si>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</si>
  <si>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</si>
  <si>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</si>
  <si>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</si>
  <si>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</si>
  <si>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</si>
  <si>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</si>
  <si>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</si>
  <si>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</si>
  <si>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</si>
  <si>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</si>
  <si>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</si>
  <si>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</si>
  <si>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</si>
  <si>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</si>
  <si>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</si>
  <si>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Tūhonotanga tiriti i {city}</t>
  </si>
  <si>
    <t>Urunga waka tūmatanui i {city}</t>
  </si>
  <si>
    <t>Urunga mokowā tuwhera tūmatanui i {city}</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</si>
  <si>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</si>
  <si>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</si>
  <si>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</si>
  <si>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</si>
  <si>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</si>
  <si>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</si>
  <si>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</si>
  <si>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</si>
  <si>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</si>
  <si>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</si>
  <si>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</si>
  <si>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</si>
  <si>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</si>
  <si>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</si>
  <si>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</si>
  <si>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</si>
  <si>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</si>
  <si>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</si>
  <si>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</si>
  <si>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</si>
  <si>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</si>
  <si>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</si>
  <si>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</si>
  <si>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</si>
  <si>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</si>
  <si>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</si>
  <si>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</si>
  <si>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</si>
  <si>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</si>
  <si>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</si>
  <si>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</si>
  <si>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</si>
  <si>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</si>
  <si>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</si>
  <si>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</si>
  <si>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</si>
  <si>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</si>
  <si>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</si>
  <si>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</si>
  <si>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</si>
  <si>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</si>
  <si>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{city}的人口密度</t>
  </si>
  <si>
    <t>{city} 中的街道連通性</t>
  </si>
  <si>
    <t>{city}的公共交通</t>
  </si>
  <si>
    <t>{city}的公共開放空間通道</t>
  </si>
  <si>
    <t>（下圖）{city}，{country}中500米（m）以內可以使用便利設施的人口百分比。</t>
  </si>
  <si>
    <t>Zpráva o ukazatelích zdravého a udržitelného města: {city}, {country}</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</si>
  <si>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</si>
  <si>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</si>
  <si>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</si>
  <si>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</si>
  <si>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</si>
  <si>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Bevolkingsdichtheid in {city}</t>
  </si>
  <si>
    <t>Rapport over indicatoren voor gezonde en duurzame steden: {city}, {country}</t>
  </si>
  <si>
    <t>(hieronder) Percentage van de bevolking met toegang tot voorzieningen binnen 500 meter (m) in {city}, {country}.</t>
  </si>
  <si>
    <t>Begehbarkeit in {city}</t>
  </si>
  <si>
    <t>Bevölkerungsdichte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</si>
  <si>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</si>
  <si>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</si>
  <si>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</si>
  <si>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Densidad de intersección de calles en {city}</t>
  </si>
  <si>
    <t>Acceso espacios públicos abiertos en {city}</t>
  </si>
  <si>
    <t>Acceso a transporte público en {city}</t>
  </si>
  <si>
    <t>Cita bibliográfica:  Global Healthy &amp; Sustainable City-Indicators Collaboration. 2022. {city}, {country}—Healthy and Sustainable City Indicators  Report: Comparisons with 25 cities internationally. https://doi.org/INSERT-DOI-HERE</t>
  </si>
  <si>
    <t>Densidade populacional em {city}</t>
  </si>
  <si>
    <t>Acesso ao espaço aberto público em {city}</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</si>
  <si>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</si>
  <si>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</si>
  <si>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{city} இல் தெரு இணைப்பு</t>
  </si>
  <si>
    <t>{city} இல் பொது திறந்த வெளி அணுகல்</t>
  </si>
  <si>
    <t>ஆரோக்கியமான மற்றும் நிலையான நகர குறிகாட்டிகள் அறிக்கை: {city}, {country}</t>
  </si>
  <si>
    <t>(கீழே) {city}, {country} 500 மீட்டர் (மீ) க்குள் வசதிகளை ப் பெறும் மக்கள் தொகை சதவீதம்.</t>
  </si>
  <si>
    <t>{city} நடைப்பயணம்</t>
  </si>
  <si>
    <t>{city} மக்கள் தொகை அடர்த்தி</t>
  </si>
  <si>
    <t>{city} பொது போக்குவரத்து அணுகல்</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</si>
  <si>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</si>
  <si>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</si>
  <si>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</si>
  <si>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</si>
  <si>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</si>
  <si>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</si>
  <si>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</si>
  <si>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</si>
  <si>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</si>
  <si>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</si>
  <si>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</si>
  <si>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</si>
  <si>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</si>
  <si>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</si>
  <si>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</si>
  <si>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</si>
  <si>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</si>
  <si>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健康和可持續的城市指標報告:{city}，{country}</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</si>
  <si>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</si>
  <si>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</si>
  <si>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</si>
  <si>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</si>
  <si>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</si>
  <si>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</si>
  <si>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</si>
  <si>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</si>
  <si>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</si>
  <si>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</si>
  <si>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</si>
  <si>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well below average compared with other cities.   Although Maiduguri has an air pollution policy related to land use, it appears to lack city planning requirements that include other specific health-focussed actions, and specific and measureable standards to create walkable neighbourhoods and equitable access to public transport and public open space. Spatial data availability for Maiduguri was limited and this may partially explain our spatial findings that follow.Relative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that on informal routes. Notably, many Maiduguri residents may live in neighbourhoods that exceed levels of density and street connectivity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</si>
</sst>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7" activePane="bottomLeft" state="frozen"/>
      <selection pane="bottomLeft" activeCell="L185" sqref="L185"/>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569</v>
      </c>
      <c r="B3">
        <v>1</v>
      </c>
      <c r="C3" t="s">
        <v>19</v>
      </c>
      <c r="D3">
        <v>65</v>
      </c>
      <c r="E3">
        <v>121</v>
      </c>
      <c r="F3">
        <v>203</v>
      </c>
      <c r="G3">
        <f>E3+6</f>
        <v>127</v>
      </c>
      <c r="H3" t="s">
        <v>266</v>
      </c>
      <c r="I3">
        <v>12</v>
      </c>
      <c r="J3">
        <v>1</v>
      </c>
      <c r="K3">
        <v>0</v>
      </c>
      <c r="L3">
        <v>0</v>
      </c>
      <c r="N3" t="s">
        <v>21</v>
      </c>
      <c r="O3" t="s">
        <v>22</v>
      </c>
      <c r="Q3">
        <v>0</v>
      </c>
      <c r="R3" t="b">
        <v>1</v>
      </c>
      <c r="S3" t="s">
        <v>312</v>
      </c>
      <c r="T3">
        <v>0</v>
      </c>
    </row>
    <row r="4" spans="1:22">
      <c r="A4" t="s">
        <v>570</v>
      </c>
      <c r="B4">
        <v>1</v>
      </c>
      <c r="C4" t="s">
        <v>19</v>
      </c>
      <c r="D4">
        <v>65</v>
      </c>
      <c r="E4">
        <v>130</v>
      </c>
      <c r="F4">
        <v>203</v>
      </c>
      <c r="G4">
        <v>127</v>
      </c>
      <c r="H4" t="s">
        <v>266</v>
      </c>
      <c r="I4">
        <v>12</v>
      </c>
      <c r="J4">
        <v>1</v>
      </c>
      <c r="K4">
        <v>0</v>
      </c>
      <c r="L4">
        <v>0</v>
      </c>
      <c r="N4" t="s">
        <v>21</v>
      </c>
      <c r="O4" t="s">
        <v>22</v>
      </c>
      <c r="Q4">
        <v>0</v>
      </c>
      <c r="R4" t="b">
        <v>1</v>
      </c>
      <c r="S4" t="s">
        <v>312</v>
      </c>
      <c r="T4">
        <v>0</v>
      </c>
    </row>
    <row r="5" spans="1:22">
      <c r="A5" t="s">
        <v>23</v>
      </c>
      <c r="B5">
        <v>1</v>
      </c>
      <c r="C5" t="s">
        <v>19</v>
      </c>
      <c r="D5">
        <v>65</v>
      </c>
      <c r="E5">
        <v>140</v>
      </c>
      <c r="F5">
        <v>203</v>
      </c>
      <c r="G5">
        <f>E5+6</f>
        <v>146</v>
      </c>
      <c r="H5" t="s">
        <v>266</v>
      </c>
      <c r="I5">
        <v>12</v>
      </c>
      <c r="J5">
        <v>0</v>
      </c>
      <c r="K5">
        <v>0</v>
      </c>
      <c r="L5">
        <v>0</v>
      </c>
      <c r="N5" t="s">
        <v>21</v>
      </c>
      <c r="O5" t="s">
        <v>22</v>
      </c>
      <c r="Q5">
        <v>0</v>
      </c>
      <c r="R5" t="b">
        <v>1</v>
      </c>
      <c r="S5" t="s">
        <v>312</v>
      </c>
      <c r="T5">
        <v>0</v>
      </c>
    </row>
    <row r="6" spans="1:22">
      <c r="A6" t="s">
        <v>239</v>
      </c>
      <c r="B6">
        <v>-666</v>
      </c>
      <c r="C6" t="s">
        <v>19</v>
      </c>
      <c r="D6">
        <v>60</v>
      </c>
      <c r="E6">
        <f>G5+1</f>
        <v>147</v>
      </c>
      <c r="F6">
        <v>203</v>
      </c>
      <c r="G6">
        <f>E6+6</f>
        <v>153</v>
      </c>
      <c r="H6" t="s">
        <v>266</v>
      </c>
      <c r="I6">
        <v>12</v>
      </c>
      <c r="J6">
        <v>1</v>
      </c>
      <c r="K6">
        <v>0</v>
      </c>
      <c r="L6">
        <v>0</v>
      </c>
      <c r="N6" t="s">
        <v>21</v>
      </c>
      <c r="O6" t="s">
        <v>22</v>
      </c>
      <c r="Q6">
        <v>0</v>
      </c>
      <c r="R6" t="b">
        <v>0</v>
      </c>
      <c r="S6" t="s">
        <v>312</v>
      </c>
      <c r="T6">
        <v>0</v>
      </c>
    </row>
    <row r="7" spans="1:22">
      <c r="A7" t="s">
        <v>24</v>
      </c>
      <c r="B7">
        <v>1</v>
      </c>
      <c r="C7" t="s">
        <v>25</v>
      </c>
      <c r="D7">
        <v>0</v>
      </c>
      <c r="E7">
        <v>161</v>
      </c>
      <c r="F7">
        <v>210</v>
      </c>
      <c r="G7">
        <v>261</v>
      </c>
      <c r="I7">
        <v>0</v>
      </c>
      <c r="J7">
        <v>0</v>
      </c>
      <c r="K7">
        <v>0</v>
      </c>
      <c r="L7">
        <v>0</v>
      </c>
      <c r="N7" t="s">
        <v>21</v>
      </c>
      <c r="O7" t="s">
        <v>26</v>
      </c>
      <c r="Q7">
        <v>2</v>
      </c>
      <c r="R7" t="b">
        <v>0</v>
      </c>
      <c r="S7" t="s">
        <v>312</v>
      </c>
      <c r="T7">
        <v>0</v>
      </c>
    </row>
    <row r="8" spans="1:22">
      <c r="A8" t="s">
        <v>106</v>
      </c>
      <c r="B8">
        <v>1</v>
      </c>
      <c r="C8" t="s">
        <v>19</v>
      </c>
      <c r="D8">
        <v>80</v>
      </c>
      <c r="E8">
        <v>211</v>
      </c>
      <c r="F8">
        <v>210</v>
      </c>
      <c r="G8">
        <f>E8+5</f>
        <v>216</v>
      </c>
      <c r="H8" t="s">
        <v>266</v>
      </c>
      <c r="I8">
        <v>12</v>
      </c>
      <c r="J8">
        <v>0</v>
      </c>
      <c r="K8">
        <v>1</v>
      </c>
      <c r="L8">
        <v>0</v>
      </c>
      <c r="N8" t="s">
        <v>21</v>
      </c>
      <c r="O8" t="s">
        <v>26</v>
      </c>
      <c r="Q8">
        <v>0</v>
      </c>
      <c r="R8" t="b">
        <v>1</v>
      </c>
      <c r="S8" t="s">
        <v>312</v>
      </c>
      <c r="T8">
        <v>0</v>
      </c>
    </row>
    <row r="9" spans="1:22">
      <c r="A9" t="s">
        <v>40</v>
      </c>
      <c r="B9">
        <v>1</v>
      </c>
      <c r="C9" t="s">
        <v>25</v>
      </c>
      <c r="D9">
        <v>0</v>
      </c>
      <c r="E9">
        <v>0</v>
      </c>
      <c r="F9">
        <v>211</v>
      </c>
      <c r="G9">
        <v>298</v>
      </c>
      <c r="I9">
        <v>0</v>
      </c>
      <c r="J9">
        <v>0</v>
      </c>
      <c r="K9">
        <v>0</v>
      </c>
      <c r="L9">
        <v>0</v>
      </c>
      <c r="N9" t="s">
        <v>21</v>
      </c>
      <c r="O9" t="s">
        <v>26</v>
      </c>
      <c r="Q9">
        <v>3</v>
      </c>
      <c r="R9" t="b">
        <v>0</v>
      </c>
      <c r="S9" t="s">
        <v>312</v>
      </c>
      <c r="T9">
        <v>0</v>
      </c>
    </row>
    <row r="10" spans="1:22">
      <c r="A10" t="s">
        <v>225</v>
      </c>
      <c r="B10">
        <v>1</v>
      </c>
      <c r="C10" t="s">
        <v>19</v>
      </c>
      <c r="D10">
        <v>161</v>
      </c>
      <c r="E10">
        <v>277</v>
      </c>
      <c r="F10">
        <v>200</v>
      </c>
      <c r="G10">
        <f>E10+4</f>
        <v>281</v>
      </c>
      <c r="H10" t="s">
        <v>266</v>
      </c>
      <c r="I10">
        <v>0</v>
      </c>
      <c r="J10">
        <v>0</v>
      </c>
      <c r="K10">
        <v>1</v>
      </c>
      <c r="L10">
        <v>0</v>
      </c>
      <c r="N10" t="s">
        <v>21</v>
      </c>
      <c r="O10" t="s">
        <v>39</v>
      </c>
      <c r="Q10">
        <v>3</v>
      </c>
      <c r="R10" t="b">
        <v>1</v>
      </c>
      <c r="S10" t="s">
        <v>312</v>
      </c>
      <c r="T10">
        <v>0</v>
      </c>
    </row>
    <row r="11" spans="1:22">
      <c r="A11" t="s">
        <v>225</v>
      </c>
      <c r="B11">
        <v>1</v>
      </c>
      <c r="C11" t="s">
        <v>38</v>
      </c>
      <c r="D11">
        <v>160</v>
      </c>
      <c r="E11">
        <v>268</v>
      </c>
      <c r="F11">
        <v>201</v>
      </c>
      <c r="G11">
        <v>289</v>
      </c>
      <c r="I11">
        <v>0</v>
      </c>
      <c r="J11">
        <v>0</v>
      </c>
      <c r="K11">
        <v>0</v>
      </c>
      <c r="L11">
        <v>0</v>
      </c>
      <c r="N11" t="s">
        <v>21</v>
      </c>
      <c r="O11" t="s">
        <v>39</v>
      </c>
      <c r="Q11">
        <v>0</v>
      </c>
      <c r="R11" t="b">
        <v>1</v>
      </c>
      <c r="S11" t="s">
        <v>312</v>
      </c>
      <c r="T11">
        <v>0</v>
      </c>
    </row>
    <row r="12" spans="1:22">
      <c r="A12" t="s">
        <v>42</v>
      </c>
      <c r="B12">
        <v>2</v>
      </c>
      <c r="C12" t="s">
        <v>19</v>
      </c>
      <c r="D12">
        <v>7</v>
      </c>
      <c r="E12">
        <v>13</v>
      </c>
      <c r="F12">
        <v>210</v>
      </c>
      <c r="G12">
        <v>16</v>
      </c>
      <c r="H12" t="s">
        <v>266</v>
      </c>
      <c r="I12">
        <v>14</v>
      </c>
      <c r="J12">
        <v>1</v>
      </c>
      <c r="K12">
        <v>0</v>
      </c>
      <c r="L12">
        <v>0</v>
      </c>
      <c r="N12" t="s">
        <v>21</v>
      </c>
      <c r="O12" t="s">
        <v>26</v>
      </c>
      <c r="Q12">
        <v>3</v>
      </c>
      <c r="R12" t="b">
        <v>0</v>
      </c>
      <c r="S12" t="s">
        <v>312</v>
      </c>
      <c r="T12">
        <v>0</v>
      </c>
    </row>
    <row r="13" spans="1:22">
      <c r="A13" t="s">
        <v>238</v>
      </c>
      <c r="B13">
        <v>2</v>
      </c>
      <c r="C13" t="s">
        <v>19</v>
      </c>
      <c r="D13">
        <f>D12</f>
        <v>7</v>
      </c>
      <c r="E13">
        <f>G12+5</f>
        <v>21</v>
      </c>
      <c r="F13">
        <f>D18-3</f>
        <v>131</v>
      </c>
      <c r="G13">
        <f>E13+4</f>
        <v>25</v>
      </c>
      <c r="H13" t="s">
        <v>266</v>
      </c>
      <c r="I13">
        <v>9</v>
      </c>
      <c r="J13">
        <v>0</v>
      </c>
      <c r="K13">
        <v>0</v>
      </c>
      <c r="L13">
        <v>0</v>
      </c>
      <c r="N13" t="s">
        <v>21</v>
      </c>
      <c r="O13" t="s">
        <v>265</v>
      </c>
      <c r="Q13">
        <v>3</v>
      </c>
      <c r="R13" t="b">
        <v>1</v>
      </c>
      <c r="S13" t="s">
        <v>312</v>
      </c>
      <c r="T13">
        <v>0</v>
      </c>
      <c r="V13">
        <v>5</v>
      </c>
    </row>
    <row r="14" spans="1:22">
      <c r="A14" t="s">
        <v>363</v>
      </c>
      <c r="B14">
        <v>2</v>
      </c>
      <c r="C14" t="s">
        <v>19</v>
      </c>
      <c r="D14">
        <f>D13</f>
        <v>7</v>
      </c>
      <c r="E14">
        <f>E21</f>
        <v>47</v>
      </c>
      <c r="F14">
        <f>F13</f>
        <v>131</v>
      </c>
      <c r="G14">
        <f>E14+4</f>
        <v>51</v>
      </c>
      <c r="H14" t="s">
        <v>266</v>
      </c>
      <c r="I14">
        <v>9</v>
      </c>
      <c r="J14">
        <v>0</v>
      </c>
      <c r="K14">
        <v>0</v>
      </c>
      <c r="L14">
        <v>0</v>
      </c>
      <c r="N14" t="s">
        <v>21</v>
      </c>
      <c r="O14" t="s">
        <v>265</v>
      </c>
      <c r="Q14">
        <v>3</v>
      </c>
      <c r="R14" t="b">
        <v>1</v>
      </c>
      <c r="S14" t="s">
        <v>312</v>
      </c>
      <c r="T14">
        <v>0</v>
      </c>
    </row>
    <row r="15" spans="1:22">
      <c r="A15" t="s">
        <v>44</v>
      </c>
      <c r="B15">
        <v>2</v>
      </c>
      <c r="C15" t="s">
        <v>19</v>
      </c>
      <c r="D15">
        <f>D14</f>
        <v>7</v>
      </c>
      <c r="E15">
        <f>E24-6</f>
        <v>69</v>
      </c>
      <c r="F15">
        <f>D15+92</f>
        <v>99</v>
      </c>
      <c r="G15">
        <f>E15+3</f>
        <v>72</v>
      </c>
      <c r="H15" t="s">
        <v>266</v>
      </c>
      <c r="I15">
        <v>8</v>
      </c>
      <c r="J15">
        <v>0</v>
      </c>
      <c r="K15">
        <v>1</v>
      </c>
      <c r="L15">
        <v>0</v>
      </c>
      <c r="N15" t="s">
        <v>21</v>
      </c>
      <c r="O15" t="s">
        <v>26</v>
      </c>
      <c r="Q15">
        <v>3</v>
      </c>
      <c r="R15" t="b">
        <v>1</v>
      </c>
      <c r="S15" t="s">
        <v>312</v>
      </c>
      <c r="T15">
        <v>0</v>
      </c>
    </row>
    <row r="16" spans="1:22">
      <c r="A16" t="s">
        <v>43</v>
      </c>
      <c r="B16">
        <v>2</v>
      </c>
      <c r="C16" t="s">
        <v>25</v>
      </c>
      <c r="D16">
        <f>D14-2</f>
        <v>5</v>
      </c>
      <c r="E16">
        <f>E15+3</f>
        <v>72</v>
      </c>
      <c r="F16">
        <f>D16+90</f>
        <v>95</v>
      </c>
      <c r="G16">
        <f>E16+90</f>
        <v>162</v>
      </c>
      <c r="I16">
        <v>0</v>
      </c>
      <c r="J16">
        <v>0</v>
      </c>
      <c r="K16">
        <v>0</v>
      </c>
      <c r="L16">
        <v>0</v>
      </c>
      <c r="N16" t="s">
        <v>21</v>
      </c>
      <c r="O16" t="s">
        <v>26</v>
      </c>
      <c r="Q16">
        <v>2</v>
      </c>
      <c r="R16" t="b">
        <v>0</v>
      </c>
      <c r="S16" t="s">
        <v>312</v>
      </c>
      <c r="T16">
        <v>0</v>
      </c>
    </row>
    <row r="17" spans="1:20">
      <c r="A17" t="s">
        <v>49</v>
      </c>
      <c r="B17">
        <v>-999</v>
      </c>
      <c r="C17" t="s">
        <v>19</v>
      </c>
      <c r="D17">
        <v>106</v>
      </c>
      <c r="E17">
        <v>13</v>
      </c>
      <c r="F17">
        <v>210</v>
      </c>
      <c r="G17">
        <v>16</v>
      </c>
      <c r="H17" t="s">
        <v>266</v>
      </c>
      <c r="I17">
        <v>14</v>
      </c>
      <c r="J17">
        <v>1</v>
      </c>
      <c r="K17">
        <v>0</v>
      </c>
      <c r="L17">
        <v>0</v>
      </c>
      <c r="N17" t="s">
        <v>21</v>
      </c>
      <c r="O17" t="s">
        <v>26</v>
      </c>
      <c r="Q17">
        <v>3</v>
      </c>
      <c r="R17" t="b">
        <v>0</v>
      </c>
      <c r="S17" t="s">
        <v>312</v>
      </c>
      <c r="T17">
        <v>0</v>
      </c>
    </row>
    <row r="18" spans="1:20">
      <c r="A18" t="s">
        <v>50</v>
      </c>
      <c r="B18">
        <v>2</v>
      </c>
      <c r="C18" t="s">
        <v>19</v>
      </c>
      <c r="D18">
        <v>134</v>
      </c>
      <c r="E18">
        <v>21</v>
      </c>
      <c r="F18">
        <v>199</v>
      </c>
      <c r="G18">
        <v>24</v>
      </c>
      <c r="H18" t="s">
        <v>266</v>
      </c>
      <c r="I18">
        <v>8</v>
      </c>
      <c r="J18">
        <v>1</v>
      </c>
      <c r="K18">
        <v>0</v>
      </c>
      <c r="L18">
        <v>0</v>
      </c>
      <c r="N18" t="s">
        <v>21</v>
      </c>
      <c r="O18" t="s">
        <v>26</v>
      </c>
      <c r="Q18">
        <v>3</v>
      </c>
      <c r="R18" t="b">
        <v>0</v>
      </c>
      <c r="S18" t="s">
        <v>312</v>
      </c>
      <c r="T18">
        <v>0</v>
      </c>
    </row>
    <row r="19" spans="1:20">
      <c r="A19" t="s">
        <v>268</v>
      </c>
      <c r="B19">
        <v>2</v>
      </c>
      <c r="C19" t="s">
        <v>19</v>
      </c>
      <c r="D19">
        <f>D20</f>
        <v>134</v>
      </c>
      <c r="E19">
        <f>G18+1</f>
        <v>25</v>
      </c>
      <c r="F19">
        <v>204</v>
      </c>
      <c r="G19">
        <f>E19+3</f>
        <v>28</v>
      </c>
      <c r="H19" t="s">
        <v>266</v>
      </c>
      <c r="I19">
        <v>8</v>
      </c>
      <c r="J19">
        <v>0</v>
      </c>
      <c r="K19">
        <v>1</v>
      </c>
      <c r="L19">
        <v>0</v>
      </c>
      <c r="N19" t="s">
        <v>21</v>
      </c>
      <c r="O19" t="s">
        <v>265</v>
      </c>
      <c r="Q19">
        <v>2</v>
      </c>
      <c r="R19" t="b">
        <v>1</v>
      </c>
      <c r="S19" t="s">
        <v>312</v>
      </c>
      <c r="T19">
        <v>0</v>
      </c>
    </row>
    <row r="20" spans="1:20">
      <c r="A20" t="s">
        <v>104</v>
      </c>
      <c r="B20">
        <v>2</v>
      </c>
      <c r="C20" t="s">
        <v>25</v>
      </c>
      <c r="D20">
        <f>D18</f>
        <v>134</v>
      </c>
      <c r="E20">
        <f>G19+3</f>
        <v>31</v>
      </c>
      <c r="F20">
        <f>D20+70</f>
        <v>204</v>
      </c>
      <c r="G20">
        <f>E20+15</f>
        <v>46</v>
      </c>
      <c r="I20">
        <v>0</v>
      </c>
      <c r="J20">
        <v>0</v>
      </c>
      <c r="K20">
        <v>0</v>
      </c>
      <c r="L20">
        <v>0</v>
      </c>
      <c r="N20" t="s">
        <v>21</v>
      </c>
      <c r="O20" t="s">
        <v>26</v>
      </c>
      <c r="Q20">
        <v>0</v>
      </c>
      <c r="R20" t="b">
        <v>0</v>
      </c>
      <c r="S20" t="s">
        <v>312</v>
      </c>
      <c r="T20">
        <v>0</v>
      </c>
    </row>
    <row r="21" spans="1:20">
      <c r="A21" t="s">
        <v>51</v>
      </c>
      <c r="B21">
        <v>2</v>
      </c>
      <c r="C21" t="s">
        <v>19</v>
      </c>
      <c r="D21">
        <f>D20</f>
        <v>134</v>
      </c>
      <c r="E21">
        <f>G20+1</f>
        <v>47</v>
      </c>
      <c r="F21">
        <v>199</v>
      </c>
      <c r="G21">
        <f>E21+3</f>
        <v>50</v>
      </c>
      <c r="H21" t="s">
        <v>266</v>
      </c>
      <c r="I21">
        <v>8</v>
      </c>
      <c r="J21">
        <v>1</v>
      </c>
      <c r="K21">
        <v>0</v>
      </c>
      <c r="L21">
        <v>0</v>
      </c>
      <c r="N21" t="s">
        <v>21</v>
      </c>
      <c r="O21" t="s">
        <v>26</v>
      </c>
      <c r="Q21">
        <v>3</v>
      </c>
      <c r="R21" t="b">
        <v>0</v>
      </c>
      <c r="S21" t="s">
        <v>312</v>
      </c>
      <c r="T21">
        <v>0</v>
      </c>
    </row>
    <row r="22" spans="1:20">
      <c r="A22" t="s">
        <v>269</v>
      </c>
      <c r="B22">
        <v>2</v>
      </c>
      <c r="C22" t="s">
        <v>19</v>
      </c>
      <c r="D22">
        <f>D23</f>
        <v>134</v>
      </c>
      <c r="E22">
        <f>G21+1</f>
        <v>51</v>
      </c>
      <c r="F22">
        <v>204</v>
      </c>
      <c r="G22">
        <f>E22+3</f>
        <v>54</v>
      </c>
      <c r="H22" t="s">
        <v>266</v>
      </c>
      <c r="I22">
        <v>8</v>
      </c>
      <c r="J22">
        <v>0</v>
      </c>
      <c r="K22">
        <v>1</v>
      </c>
      <c r="L22">
        <v>0</v>
      </c>
      <c r="N22" t="s">
        <v>21</v>
      </c>
      <c r="O22" t="s">
        <v>265</v>
      </c>
      <c r="Q22">
        <v>2</v>
      </c>
      <c r="R22" t="b">
        <v>1</v>
      </c>
      <c r="S22" t="s">
        <v>312</v>
      </c>
      <c r="T22">
        <v>0</v>
      </c>
    </row>
    <row r="23" spans="1:20">
      <c r="A23" t="s">
        <v>105</v>
      </c>
      <c r="B23">
        <v>2</v>
      </c>
      <c r="C23" t="s">
        <v>25</v>
      </c>
      <c r="D23">
        <f>D21</f>
        <v>134</v>
      </c>
      <c r="E23">
        <f>G22+3</f>
        <v>57</v>
      </c>
      <c r="F23">
        <f>D23+70</f>
        <v>204</v>
      </c>
      <c r="G23">
        <f>E23+15</f>
        <v>72</v>
      </c>
      <c r="I23">
        <v>0</v>
      </c>
      <c r="J23">
        <v>0</v>
      </c>
      <c r="K23">
        <v>0</v>
      </c>
      <c r="L23">
        <v>0</v>
      </c>
      <c r="N23" t="s">
        <v>21</v>
      </c>
      <c r="O23" t="s">
        <v>26</v>
      </c>
      <c r="Q23">
        <v>0</v>
      </c>
      <c r="R23" t="b">
        <v>0</v>
      </c>
      <c r="S23" t="s">
        <v>312</v>
      </c>
      <c r="T23">
        <v>0</v>
      </c>
    </row>
    <row r="24" spans="1:20">
      <c r="A24" t="s">
        <v>52</v>
      </c>
      <c r="B24">
        <v>2</v>
      </c>
      <c r="C24" t="s">
        <v>38</v>
      </c>
      <c r="D24">
        <v>99</v>
      </c>
      <c r="E24">
        <f>G23+3</f>
        <v>75</v>
      </c>
      <c r="F24">
        <f>D24+105</f>
        <v>204</v>
      </c>
      <c r="G24">
        <f>G62+3</f>
        <v>160</v>
      </c>
      <c r="I24">
        <v>0</v>
      </c>
      <c r="J24">
        <v>1</v>
      </c>
      <c r="K24">
        <v>0</v>
      </c>
      <c r="L24">
        <v>0</v>
      </c>
      <c r="M24" t="s">
        <v>103</v>
      </c>
      <c r="N24" t="s">
        <v>103</v>
      </c>
      <c r="O24" t="s">
        <v>26</v>
      </c>
      <c r="Q24">
        <v>2</v>
      </c>
      <c r="R24" t="b">
        <v>0</v>
      </c>
      <c r="S24" t="s">
        <v>312</v>
      </c>
      <c r="T24">
        <v>0</v>
      </c>
    </row>
    <row r="25" spans="1:20">
      <c r="A25" t="s">
        <v>53</v>
      </c>
      <c r="B25">
        <v>2</v>
      </c>
      <c r="C25" t="s">
        <v>19</v>
      </c>
      <c r="D25">
        <f>D24+1</f>
        <v>100</v>
      </c>
      <c r="E25">
        <f>E24+2</f>
        <v>77</v>
      </c>
      <c r="F25">
        <v>174</v>
      </c>
      <c r="G25">
        <f>E25+3</f>
        <v>80</v>
      </c>
      <c r="H25" t="s">
        <v>266</v>
      </c>
      <c r="I25">
        <v>8</v>
      </c>
      <c r="J25">
        <v>1</v>
      </c>
      <c r="K25">
        <v>0</v>
      </c>
      <c r="L25">
        <v>0</v>
      </c>
      <c r="N25" t="s">
        <v>103</v>
      </c>
      <c r="O25" t="s">
        <v>26</v>
      </c>
      <c r="Q25">
        <v>3</v>
      </c>
      <c r="R25" t="b">
        <v>0</v>
      </c>
      <c r="S25" t="s">
        <v>312</v>
      </c>
      <c r="T25">
        <v>0</v>
      </c>
    </row>
    <row r="26" spans="1:20">
      <c r="A26" t="s">
        <v>240</v>
      </c>
      <c r="B26">
        <v>2</v>
      </c>
      <c r="C26" t="s">
        <v>19</v>
      </c>
      <c r="D26">
        <f>D25</f>
        <v>100</v>
      </c>
      <c r="E26">
        <f>E27+10</f>
        <v>88</v>
      </c>
      <c r="F26">
        <f>D26+76</f>
        <v>176</v>
      </c>
      <c r="G26">
        <f>E26+3</f>
        <v>91</v>
      </c>
      <c r="H26" t="s">
        <v>266</v>
      </c>
      <c r="I26">
        <v>8</v>
      </c>
      <c r="J26">
        <v>0</v>
      </c>
      <c r="K26">
        <v>0</v>
      </c>
      <c r="L26">
        <v>0</v>
      </c>
      <c r="N26" t="s">
        <v>103</v>
      </c>
      <c r="O26" t="s">
        <v>22</v>
      </c>
      <c r="Q26">
        <v>2</v>
      </c>
      <c r="R26" t="b">
        <v>0</v>
      </c>
      <c r="S26" t="s">
        <v>312</v>
      </c>
      <c r="T26">
        <v>0</v>
      </c>
    </row>
    <row r="27" spans="1:20">
      <c r="A27" t="s">
        <v>54</v>
      </c>
      <c r="B27">
        <v>2</v>
      </c>
      <c r="C27" t="s">
        <v>19</v>
      </c>
      <c r="D27">
        <f>F26+2</f>
        <v>178</v>
      </c>
      <c r="E27">
        <f>E24+3</f>
        <v>78</v>
      </c>
      <c r="F27">
        <f>F24</f>
        <v>204</v>
      </c>
      <c r="G27">
        <f>E27+3</f>
        <v>81</v>
      </c>
      <c r="H27" t="s">
        <v>266</v>
      </c>
      <c r="I27">
        <v>8</v>
      </c>
      <c r="J27">
        <v>0</v>
      </c>
      <c r="K27">
        <v>0</v>
      </c>
      <c r="L27">
        <v>0</v>
      </c>
      <c r="N27" t="s">
        <v>103</v>
      </c>
      <c r="O27" t="s">
        <v>39</v>
      </c>
      <c r="Q27">
        <v>2</v>
      </c>
      <c r="R27" t="b">
        <v>1</v>
      </c>
      <c r="S27" t="s">
        <v>312</v>
      </c>
      <c r="T27">
        <v>0</v>
      </c>
    </row>
    <row r="28" spans="1:20">
      <c r="A28" s="2" t="s">
        <v>271</v>
      </c>
      <c r="B28" s="2">
        <v>2</v>
      </c>
      <c r="C28" s="2" t="s">
        <v>19</v>
      </c>
      <c r="D28" s="2">
        <f>D30</f>
        <v>178</v>
      </c>
      <c r="E28" s="2">
        <f>E26</f>
        <v>88</v>
      </c>
      <c r="F28" s="2">
        <f>D31</f>
        <v>192</v>
      </c>
      <c r="G28" s="2">
        <f>G26</f>
        <v>91</v>
      </c>
      <c r="H28" s="2" t="s">
        <v>266</v>
      </c>
      <c r="I28" s="2">
        <v>7</v>
      </c>
      <c r="J28" s="2">
        <v>0</v>
      </c>
      <c r="K28" s="2">
        <v>0</v>
      </c>
      <c r="L28" s="2">
        <v>0</v>
      </c>
      <c r="M28" s="2"/>
      <c r="N28" s="2" t="s">
        <v>103</v>
      </c>
      <c r="O28" s="2" t="s">
        <v>39</v>
      </c>
      <c r="P28" s="3"/>
      <c r="Q28" s="2">
        <v>2</v>
      </c>
      <c r="R28" s="2" t="b">
        <v>1</v>
      </c>
      <c r="S28" t="s">
        <v>312</v>
      </c>
      <c r="T28" s="2">
        <v>0</v>
      </c>
    </row>
    <row r="29" spans="1:20">
      <c r="A29" s="2" t="s">
        <v>270</v>
      </c>
      <c r="B29" s="2">
        <v>2</v>
      </c>
      <c r="C29" s="2" t="s">
        <v>19</v>
      </c>
      <c r="D29" s="2">
        <f>D31</f>
        <v>192</v>
      </c>
      <c r="E29" s="2">
        <f>E28</f>
        <v>88</v>
      </c>
      <c r="F29" s="2">
        <f>F24</f>
        <v>204</v>
      </c>
      <c r="G29" s="2">
        <f>G28</f>
        <v>91</v>
      </c>
      <c r="H29" s="2" t="s">
        <v>266</v>
      </c>
      <c r="I29" s="2">
        <v>7</v>
      </c>
      <c r="J29" s="2">
        <v>0</v>
      </c>
      <c r="K29" s="2">
        <v>0</v>
      </c>
      <c r="L29" s="2">
        <v>0</v>
      </c>
      <c r="M29" s="2"/>
      <c r="N29" s="2" t="s">
        <v>103</v>
      </c>
      <c r="O29" s="2" t="s">
        <v>39</v>
      </c>
      <c r="P29" s="3"/>
      <c r="Q29" s="2">
        <v>2</v>
      </c>
      <c r="R29" s="2" t="b">
        <v>1</v>
      </c>
      <c r="S29" t="s">
        <v>312</v>
      </c>
      <c r="T29" s="2">
        <v>0</v>
      </c>
    </row>
    <row r="30" spans="1:20">
      <c r="A30" t="s">
        <v>86</v>
      </c>
      <c r="B30">
        <v>2</v>
      </c>
      <c r="C30" t="s">
        <v>26</v>
      </c>
      <c r="D30">
        <f>F26+2</f>
        <v>178</v>
      </c>
      <c r="E30">
        <f>E27</f>
        <v>78</v>
      </c>
      <c r="F30">
        <f>D30</f>
        <v>178</v>
      </c>
      <c r="G30">
        <f>G24-2</f>
        <v>158</v>
      </c>
      <c r="I30">
        <v>0</v>
      </c>
      <c r="J30">
        <v>0</v>
      </c>
      <c r="K30">
        <v>0</v>
      </c>
      <c r="L30">
        <v>0</v>
      </c>
      <c r="N30" t="s">
        <v>95</v>
      </c>
      <c r="O30" t="s">
        <v>26</v>
      </c>
      <c r="Q30">
        <v>4</v>
      </c>
      <c r="R30" t="b">
        <v>0</v>
      </c>
      <c r="S30" t="s">
        <v>312</v>
      </c>
      <c r="T30">
        <v>0</v>
      </c>
    </row>
    <row r="31" spans="1:20">
      <c r="A31" t="s">
        <v>87</v>
      </c>
      <c r="B31">
        <v>2</v>
      </c>
      <c r="C31" t="s">
        <v>26</v>
      </c>
      <c r="D31">
        <v>192</v>
      </c>
      <c r="E31">
        <f>E28</f>
        <v>88</v>
      </c>
      <c r="F31">
        <f>D31</f>
        <v>192</v>
      </c>
      <c r="G31">
        <f>G30</f>
        <v>158</v>
      </c>
      <c r="I31">
        <v>0</v>
      </c>
      <c r="J31">
        <v>0</v>
      </c>
      <c r="K31">
        <v>0</v>
      </c>
      <c r="L31">
        <v>0</v>
      </c>
      <c r="N31" t="s">
        <v>95</v>
      </c>
      <c r="O31" t="s">
        <v>26</v>
      </c>
      <c r="Q31">
        <v>4</v>
      </c>
      <c r="R31" t="b">
        <v>0</v>
      </c>
      <c r="S31" t="s">
        <v>312</v>
      </c>
      <c r="T31">
        <v>0</v>
      </c>
    </row>
    <row r="32" spans="1:20">
      <c r="A32" t="s">
        <v>102</v>
      </c>
      <c r="B32">
        <v>2</v>
      </c>
      <c r="C32" t="s">
        <v>26</v>
      </c>
      <c r="D32">
        <v>100</v>
      </c>
      <c r="E32">
        <f>E27+16</f>
        <v>94</v>
      </c>
      <c r="F32">
        <f>F27</f>
        <v>204</v>
      </c>
      <c r="G32">
        <f>E32</f>
        <v>94</v>
      </c>
      <c r="I32">
        <v>0</v>
      </c>
      <c r="J32">
        <v>0</v>
      </c>
      <c r="K32">
        <v>0</v>
      </c>
      <c r="L32">
        <v>0</v>
      </c>
      <c r="N32" t="s">
        <v>95</v>
      </c>
      <c r="O32" t="s">
        <v>26</v>
      </c>
      <c r="Q32">
        <v>4</v>
      </c>
      <c r="R32" t="b">
        <v>0</v>
      </c>
      <c r="S32" t="s">
        <v>312</v>
      </c>
      <c r="T32">
        <v>0</v>
      </c>
    </row>
    <row r="33" spans="1:20">
      <c r="A33" t="s">
        <v>55</v>
      </c>
      <c r="B33">
        <v>2</v>
      </c>
      <c r="C33" t="s">
        <v>19</v>
      </c>
      <c r="D33">
        <f>$D$25</f>
        <v>100</v>
      </c>
      <c r="E33">
        <f>E32+2</f>
        <v>96</v>
      </c>
      <c r="F33">
        <f>D33+68</f>
        <v>168</v>
      </c>
      <c r="G33">
        <f>E33+4</f>
        <v>100</v>
      </c>
      <c r="H33" t="s">
        <v>266</v>
      </c>
      <c r="I33">
        <v>8</v>
      </c>
      <c r="J33">
        <v>0</v>
      </c>
      <c r="K33">
        <v>0</v>
      </c>
      <c r="L33">
        <v>0</v>
      </c>
      <c r="N33" t="s">
        <v>103</v>
      </c>
      <c r="O33" t="s">
        <v>26</v>
      </c>
      <c r="P33" t="s">
        <v>317</v>
      </c>
      <c r="Q33">
        <v>3</v>
      </c>
      <c r="R33" t="b">
        <v>1</v>
      </c>
      <c r="S33" t="s">
        <v>312</v>
      </c>
      <c r="T33">
        <v>0</v>
      </c>
    </row>
    <row r="34" spans="1:20">
      <c r="A34" t="s">
        <v>56</v>
      </c>
      <c r="B34">
        <v>-999</v>
      </c>
      <c r="C34" t="s">
        <v>19</v>
      </c>
      <c r="D34">
        <f>F37+2</f>
        <v>176</v>
      </c>
      <c r="E34">
        <f>E33</f>
        <v>96</v>
      </c>
      <c r="F34">
        <f>$F$24</f>
        <v>204</v>
      </c>
      <c r="G34">
        <f>G33</f>
        <v>100</v>
      </c>
      <c r="H34" t="s">
        <v>266</v>
      </c>
      <c r="I34">
        <v>8</v>
      </c>
      <c r="J34">
        <v>0</v>
      </c>
      <c r="K34">
        <v>0</v>
      </c>
      <c r="L34">
        <v>0</v>
      </c>
      <c r="N34" t="s">
        <v>103</v>
      </c>
      <c r="O34" t="s">
        <v>39</v>
      </c>
      <c r="P34" t="s">
        <v>57</v>
      </c>
      <c r="Q34">
        <v>3</v>
      </c>
      <c r="R34" t="b">
        <v>1</v>
      </c>
      <c r="S34" t="s">
        <v>312</v>
      </c>
      <c r="T34">
        <v>0</v>
      </c>
    </row>
    <row r="35" spans="1:20">
      <c r="A35" t="str">
        <f>_xlfn.CONCAT("policy2_text",MID(A34,LEN("policy2_text")+1,1),"_middle")</f>
        <v>policy2_text1_middle</v>
      </c>
      <c r="B35">
        <v>2</v>
      </c>
      <c r="C35" t="s">
        <v>19</v>
      </c>
      <c r="D35">
        <f>$D$28</f>
        <v>178</v>
      </c>
      <c r="E35">
        <f>E34</f>
        <v>96</v>
      </c>
      <c r="F35">
        <f>$F$28</f>
        <v>192</v>
      </c>
      <c r="G35">
        <f>G34</f>
        <v>100</v>
      </c>
      <c r="H35" t="s">
        <v>266</v>
      </c>
      <c r="I35">
        <v>8</v>
      </c>
      <c r="J35">
        <v>0</v>
      </c>
      <c r="K35">
        <v>0</v>
      </c>
      <c r="L35">
        <v>0</v>
      </c>
      <c r="N35" t="s">
        <v>103</v>
      </c>
      <c r="O35" t="s">
        <v>39</v>
      </c>
      <c r="P35" s="6" t="s">
        <v>283</v>
      </c>
      <c r="Q35">
        <v>3</v>
      </c>
      <c r="R35" t="b">
        <v>1</v>
      </c>
      <c r="S35" t="s">
        <v>312</v>
      </c>
      <c r="T35">
        <v>0</v>
      </c>
    </row>
    <row r="36" spans="1:20">
      <c r="A36" t="str">
        <f>_xlfn.CONCAT("policy2_text",MID(A35,LEN("policy2_text")+1,1),"_upper")</f>
        <v>policy2_text1_upper</v>
      </c>
      <c r="B36">
        <v>2</v>
      </c>
      <c r="C36" t="s">
        <v>19</v>
      </c>
      <c r="D36">
        <f>$D$29</f>
        <v>192</v>
      </c>
      <c r="E36">
        <f>E35</f>
        <v>96</v>
      </c>
      <c r="F36">
        <f>$F$29</f>
        <v>204</v>
      </c>
      <c r="G36">
        <f>G35</f>
        <v>100</v>
      </c>
      <c r="H36" t="s">
        <v>266</v>
      </c>
      <c r="I36">
        <v>8</v>
      </c>
      <c r="J36">
        <v>0</v>
      </c>
      <c r="K36">
        <v>0</v>
      </c>
      <c r="L36">
        <v>0</v>
      </c>
      <c r="N36" t="s">
        <v>103</v>
      </c>
      <c r="O36" t="s">
        <v>39</v>
      </c>
      <c r="P36" s="6" t="s">
        <v>274</v>
      </c>
      <c r="Q36">
        <v>3</v>
      </c>
      <c r="R36" t="b">
        <v>1</v>
      </c>
      <c r="S36" t="s">
        <v>312</v>
      </c>
      <c r="T36">
        <v>0</v>
      </c>
    </row>
    <row r="37" spans="1:20">
      <c r="A37" t="s">
        <v>58</v>
      </c>
      <c r="B37">
        <v>2</v>
      </c>
      <c r="C37" t="s">
        <v>19</v>
      </c>
      <c r="D37">
        <f>D33+70</f>
        <v>170</v>
      </c>
      <c r="E37">
        <f>E34</f>
        <v>96</v>
      </c>
      <c r="F37">
        <f>D37+4</f>
        <v>174</v>
      </c>
      <c r="G37">
        <f>E37+6</f>
        <v>102</v>
      </c>
      <c r="H37" t="s">
        <v>20</v>
      </c>
      <c r="I37">
        <v>15</v>
      </c>
      <c r="J37">
        <v>1</v>
      </c>
      <c r="K37">
        <v>0</v>
      </c>
      <c r="L37">
        <v>0</v>
      </c>
      <c r="N37" t="s">
        <v>103</v>
      </c>
      <c r="O37" t="s">
        <v>26</v>
      </c>
      <c r="Q37">
        <v>2</v>
      </c>
      <c r="R37" t="b">
        <v>0</v>
      </c>
      <c r="S37" t="s">
        <v>312</v>
      </c>
      <c r="T37">
        <v>0</v>
      </c>
    </row>
    <row r="38" spans="1:20">
      <c r="A38" t="s">
        <v>59</v>
      </c>
      <c r="B38">
        <v>2</v>
      </c>
      <c r="C38" t="s">
        <v>19</v>
      </c>
      <c r="D38">
        <f>$D$25</f>
        <v>100</v>
      </c>
      <c r="E38">
        <f>E37+11</f>
        <v>107</v>
      </c>
      <c r="F38">
        <f>D38+68</f>
        <v>168</v>
      </c>
      <c r="G38">
        <f>E38+4</f>
        <v>111</v>
      </c>
      <c r="H38" t="s">
        <v>266</v>
      </c>
      <c r="I38">
        <v>8</v>
      </c>
      <c r="J38">
        <v>0</v>
      </c>
      <c r="K38">
        <v>0</v>
      </c>
      <c r="L38">
        <v>0</v>
      </c>
      <c r="N38" t="s">
        <v>103</v>
      </c>
      <c r="O38" t="s">
        <v>26</v>
      </c>
      <c r="P38" t="s">
        <v>318</v>
      </c>
      <c r="Q38">
        <v>3</v>
      </c>
      <c r="R38" t="b">
        <v>1</v>
      </c>
      <c r="S38" t="s">
        <v>312</v>
      </c>
      <c r="T38">
        <v>0</v>
      </c>
    </row>
    <row r="39" spans="1:20">
      <c r="A39" t="s">
        <v>60</v>
      </c>
      <c r="B39">
        <v>-999</v>
      </c>
      <c r="C39" t="s">
        <v>19</v>
      </c>
      <c r="D39">
        <f>F42+2</f>
        <v>176</v>
      </c>
      <c r="E39">
        <f>E38</f>
        <v>107</v>
      </c>
      <c r="F39">
        <f>$F$24</f>
        <v>204</v>
      </c>
      <c r="G39">
        <f>G38</f>
        <v>111</v>
      </c>
      <c r="H39" t="s">
        <v>266</v>
      </c>
      <c r="I39">
        <v>8</v>
      </c>
      <c r="J39">
        <v>0</v>
      </c>
      <c r="K39">
        <v>0</v>
      </c>
      <c r="L39">
        <v>0</v>
      </c>
      <c r="N39" t="s">
        <v>103</v>
      </c>
      <c r="O39" t="s">
        <v>39</v>
      </c>
      <c r="P39" t="s">
        <v>61</v>
      </c>
      <c r="Q39">
        <v>3</v>
      </c>
      <c r="R39" t="b">
        <v>1</v>
      </c>
      <c r="S39" t="s">
        <v>312</v>
      </c>
      <c r="T39">
        <v>0</v>
      </c>
    </row>
    <row r="40" spans="1:20">
      <c r="A40" t="str">
        <f>_xlfn.CONCAT("policy2_text",MID(A39,LEN("policy2_text")+1,1),"_middle")</f>
        <v>policy2_text2_middle</v>
      </c>
      <c r="B40">
        <v>2</v>
      </c>
      <c r="C40" t="s">
        <v>19</v>
      </c>
      <c r="D40">
        <f>$D$28</f>
        <v>178</v>
      </c>
      <c r="E40">
        <f>E39</f>
        <v>107</v>
      </c>
      <c r="F40">
        <f>$F$28</f>
        <v>192</v>
      </c>
      <c r="G40">
        <f>G39</f>
        <v>111</v>
      </c>
      <c r="H40" t="s">
        <v>266</v>
      </c>
      <c r="I40">
        <v>8</v>
      </c>
      <c r="J40">
        <v>0</v>
      </c>
      <c r="K40">
        <v>0</v>
      </c>
      <c r="L40">
        <v>0</v>
      </c>
      <c r="N40" t="s">
        <v>103</v>
      </c>
      <c r="O40" t="s">
        <v>39</v>
      </c>
      <c r="P40" s="6" t="s">
        <v>283</v>
      </c>
      <c r="Q40">
        <v>3</v>
      </c>
      <c r="R40" t="b">
        <v>1</v>
      </c>
      <c r="S40" t="s">
        <v>312</v>
      </c>
      <c r="T40">
        <v>0</v>
      </c>
    </row>
    <row r="41" spans="1:20">
      <c r="A41" t="str">
        <f>_xlfn.CONCAT("policy2_text",MID(A40,LEN("policy2_text")+1,1),"_upper")</f>
        <v>policy2_text2_upper</v>
      </c>
      <c r="B41">
        <v>2</v>
      </c>
      <c r="C41" t="s">
        <v>19</v>
      </c>
      <c r="D41">
        <f>$D$29</f>
        <v>192</v>
      </c>
      <c r="E41">
        <f>E40</f>
        <v>107</v>
      </c>
      <c r="F41">
        <f>$F$29</f>
        <v>204</v>
      </c>
      <c r="G41">
        <f>G40</f>
        <v>111</v>
      </c>
      <c r="H41" t="s">
        <v>266</v>
      </c>
      <c r="I41">
        <v>8</v>
      </c>
      <c r="J41">
        <v>0</v>
      </c>
      <c r="K41">
        <v>0</v>
      </c>
      <c r="L41">
        <v>0</v>
      </c>
      <c r="N41" t="s">
        <v>103</v>
      </c>
      <c r="O41" t="s">
        <v>39</v>
      </c>
      <c r="P41" s="6" t="s">
        <v>275</v>
      </c>
      <c r="Q41">
        <v>3</v>
      </c>
      <c r="R41" t="b">
        <v>1</v>
      </c>
      <c r="S41" t="s">
        <v>312</v>
      </c>
      <c r="T41">
        <v>0</v>
      </c>
    </row>
    <row r="42" spans="1:20">
      <c r="A42" t="s">
        <v>62</v>
      </c>
      <c r="B42">
        <v>2</v>
      </c>
      <c r="C42" t="s">
        <v>19</v>
      </c>
      <c r="D42">
        <f>D38+70</f>
        <v>170</v>
      </c>
      <c r="E42">
        <f>E39</f>
        <v>107</v>
      </c>
      <c r="F42">
        <f>D42+4</f>
        <v>174</v>
      </c>
      <c r="G42">
        <f>E42+6</f>
        <v>113</v>
      </c>
      <c r="H42" t="s">
        <v>20</v>
      </c>
      <c r="I42">
        <v>15</v>
      </c>
      <c r="J42">
        <v>1</v>
      </c>
      <c r="K42">
        <v>0</v>
      </c>
      <c r="L42">
        <v>0</v>
      </c>
      <c r="N42" t="s">
        <v>103</v>
      </c>
      <c r="O42" t="s">
        <v>26</v>
      </c>
      <c r="Q42">
        <v>2</v>
      </c>
      <c r="R42" t="b">
        <v>0</v>
      </c>
      <c r="S42" t="s">
        <v>312</v>
      </c>
      <c r="T42">
        <v>0</v>
      </c>
    </row>
    <row r="43" spans="1:20">
      <c r="A43" t="s">
        <v>63</v>
      </c>
      <c r="B43">
        <v>2</v>
      </c>
      <c r="C43" t="s">
        <v>19</v>
      </c>
      <c r="D43">
        <f>$D$25</f>
        <v>100</v>
      </c>
      <c r="E43">
        <f>E42+11</f>
        <v>118</v>
      </c>
      <c r="F43">
        <f>D43+68</f>
        <v>168</v>
      </c>
      <c r="G43">
        <f>E43+4</f>
        <v>122</v>
      </c>
      <c r="H43" t="s">
        <v>266</v>
      </c>
      <c r="I43">
        <v>8</v>
      </c>
      <c r="J43">
        <v>0</v>
      </c>
      <c r="K43">
        <v>0</v>
      </c>
      <c r="L43">
        <v>0</v>
      </c>
      <c r="N43" t="s">
        <v>103</v>
      </c>
      <c r="O43" t="s">
        <v>26</v>
      </c>
      <c r="P43" t="s">
        <v>319</v>
      </c>
      <c r="Q43">
        <v>3</v>
      </c>
      <c r="R43" t="b">
        <v>1</v>
      </c>
      <c r="S43" t="s">
        <v>312</v>
      </c>
      <c r="T43">
        <v>0</v>
      </c>
    </row>
    <row r="44" spans="1:20">
      <c r="A44" t="s">
        <v>64</v>
      </c>
      <c r="B44">
        <v>-999</v>
      </c>
      <c r="C44" t="s">
        <v>19</v>
      </c>
      <c r="D44">
        <f>F47+2</f>
        <v>176</v>
      </c>
      <c r="E44">
        <f>E43</f>
        <v>118</v>
      </c>
      <c r="F44">
        <f>$F$24</f>
        <v>204</v>
      </c>
      <c r="G44">
        <f>G43</f>
        <v>122</v>
      </c>
      <c r="H44" t="s">
        <v>266</v>
      </c>
      <c r="I44">
        <v>8</v>
      </c>
      <c r="J44">
        <v>0</v>
      </c>
      <c r="K44">
        <v>0</v>
      </c>
      <c r="L44">
        <v>0</v>
      </c>
      <c r="N44" t="s">
        <v>103</v>
      </c>
      <c r="O44" t="s">
        <v>39</v>
      </c>
      <c r="P44" t="s">
        <v>65</v>
      </c>
      <c r="Q44">
        <v>3</v>
      </c>
      <c r="R44" t="b">
        <v>1</v>
      </c>
      <c r="S44" t="s">
        <v>312</v>
      </c>
      <c r="T44">
        <v>0</v>
      </c>
    </row>
    <row r="45" spans="1:20">
      <c r="A45" t="str">
        <f>_xlfn.CONCAT("policy2_text",MID(A44,LEN("policy2_text")+1,1),"_middle")</f>
        <v>policy2_text3_middle</v>
      </c>
      <c r="B45">
        <v>2</v>
      </c>
      <c r="C45" t="s">
        <v>19</v>
      </c>
      <c r="D45">
        <f>$D$28</f>
        <v>178</v>
      </c>
      <c r="E45">
        <f>E44</f>
        <v>118</v>
      </c>
      <c r="F45">
        <f>$F$28</f>
        <v>192</v>
      </c>
      <c r="G45">
        <f>G44</f>
        <v>122</v>
      </c>
      <c r="H45" t="s">
        <v>266</v>
      </c>
      <c r="I45">
        <v>8</v>
      </c>
      <c r="J45">
        <v>0</v>
      </c>
      <c r="K45">
        <v>0</v>
      </c>
      <c r="L45">
        <v>0</v>
      </c>
      <c r="N45" t="s">
        <v>103</v>
      </c>
      <c r="O45" t="s">
        <v>39</v>
      </c>
      <c r="P45" s="6" t="s">
        <v>276</v>
      </c>
      <c r="Q45">
        <v>3</v>
      </c>
      <c r="R45" t="b">
        <v>1</v>
      </c>
      <c r="S45" t="s">
        <v>312</v>
      </c>
      <c r="T45">
        <v>0</v>
      </c>
    </row>
    <row r="46" spans="1:20">
      <c r="A46" t="str">
        <f>_xlfn.CONCAT("policy2_text",MID(A45,LEN("policy2_text")+1,1),"_upper")</f>
        <v>policy2_text3_upper</v>
      </c>
      <c r="B46">
        <v>2</v>
      </c>
      <c r="C46" t="s">
        <v>19</v>
      </c>
      <c r="D46">
        <f>$D$29</f>
        <v>192</v>
      </c>
      <c r="E46">
        <f>E45</f>
        <v>118</v>
      </c>
      <c r="F46">
        <f>$F$29</f>
        <v>204</v>
      </c>
      <c r="G46">
        <f>G45</f>
        <v>122</v>
      </c>
      <c r="H46" t="s">
        <v>266</v>
      </c>
      <c r="I46">
        <v>8</v>
      </c>
      <c r="J46">
        <v>0</v>
      </c>
      <c r="K46">
        <v>0</v>
      </c>
      <c r="L46">
        <v>0</v>
      </c>
      <c r="N46" t="s">
        <v>103</v>
      </c>
      <c r="O46" t="s">
        <v>39</v>
      </c>
      <c r="P46" s="6" t="s">
        <v>277</v>
      </c>
      <c r="Q46">
        <v>3</v>
      </c>
      <c r="R46" t="b">
        <v>1</v>
      </c>
      <c r="S46" t="s">
        <v>312</v>
      </c>
      <c r="T46">
        <v>0</v>
      </c>
    </row>
    <row r="47" spans="1:20">
      <c r="A47" t="s">
        <v>66</v>
      </c>
      <c r="B47">
        <v>2</v>
      </c>
      <c r="C47" t="s">
        <v>19</v>
      </c>
      <c r="D47">
        <f>D43+70</f>
        <v>170</v>
      </c>
      <c r="E47">
        <f>E44</f>
        <v>118</v>
      </c>
      <c r="F47">
        <f>D47+4</f>
        <v>174</v>
      </c>
      <c r="G47">
        <f>E47+6</f>
        <v>124</v>
      </c>
      <c r="H47" t="s">
        <v>20</v>
      </c>
      <c r="I47">
        <v>15</v>
      </c>
      <c r="J47">
        <v>1</v>
      </c>
      <c r="K47">
        <v>0</v>
      </c>
      <c r="L47">
        <v>0</v>
      </c>
      <c r="N47" t="s">
        <v>103</v>
      </c>
      <c r="O47" t="s">
        <v>26</v>
      </c>
      <c r="Q47">
        <v>2</v>
      </c>
      <c r="R47" t="b">
        <v>0</v>
      </c>
      <c r="S47" t="s">
        <v>312</v>
      </c>
      <c r="T47">
        <v>0</v>
      </c>
    </row>
    <row r="48" spans="1:20">
      <c r="A48" t="s">
        <v>67</v>
      </c>
      <c r="B48">
        <v>2</v>
      </c>
      <c r="C48" t="s">
        <v>19</v>
      </c>
      <c r="D48">
        <f>$D$25</f>
        <v>100</v>
      </c>
      <c r="E48">
        <f>E47+11</f>
        <v>129</v>
      </c>
      <c r="F48">
        <f>D48+68</f>
        <v>168</v>
      </c>
      <c r="G48">
        <f>E48+4</f>
        <v>133</v>
      </c>
      <c r="H48" t="s">
        <v>266</v>
      </c>
      <c r="I48">
        <v>8</v>
      </c>
      <c r="J48">
        <v>0</v>
      </c>
      <c r="K48">
        <v>0</v>
      </c>
      <c r="L48">
        <v>0</v>
      </c>
      <c r="N48" t="s">
        <v>103</v>
      </c>
      <c r="O48" t="s">
        <v>26</v>
      </c>
      <c r="P48" t="s">
        <v>320</v>
      </c>
      <c r="Q48">
        <v>3</v>
      </c>
      <c r="R48" t="b">
        <v>1</v>
      </c>
      <c r="S48" t="s">
        <v>312</v>
      </c>
      <c r="T48">
        <v>0</v>
      </c>
    </row>
    <row r="49" spans="1:20">
      <c r="A49" t="s">
        <v>68</v>
      </c>
      <c r="B49">
        <v>-999</v>
      </c>
      <c r="C49" t="s">
        <v>19</v>
      </c>
      <c r="D49">
        <f>F52+2</f>
        <v>176</v>
      </c>
      <c r="E49">
        <f>E48</f>
        <v>129</v>
      </c>
      <c r="F49">
        <f>$F$24</f>
        <v>204</v>
      </c>
      <c r="G49">
        <f>G48</f>
        <v>133</v>
      </c>
      <c r="H49" t="s">
        <v>266</v>
      </c>
      <c r="I49">
        <v>8</v>
      </c>
      <c r="J49">
        <v>0</v>
      </c>
      <c r="K49">
        <v>0</v>
      </c>
      <c r="L49">
        <v>0</v>
      </c>
      <c r="N49" t="s">
        <v>103</v>
      </c>
      <c r="O49" t="s">
        <v>39</v>
      </c>
      <c r="P49" t="s">
        <v>69</v>
      </c>
      <c r="Q49">
        <v>3</v>
      </c>
      <c r="R49" t="b">
        <v>1</v>
      </c>
      <c r="S49" t="s">
        <v>312</v>
      </c>
      <c r="T49">
        <v>0</v>
      </c>
    </row>
    <row r="50" spans="1:20">
      <c r="A50" t="str">
        <f>_xlfn.CONCAT("policy2_text",MID(A49,LEN("policy2_text")+1,1),"_middle")</f>
        <v>policy2_text4_middle</v>
      </c>
      <c r="B50">
        <v>2</v>
      </c>
      <c r="C50" t="s">
        <v>19</v>
      </c>
      <c r="D50">
        <f>$D$28</f>
        <v>178</v>
      </c>
      <c r="E50">
        <f>E49</f>
        <v>129</v>
      </c>
      <c r="F50">
        <f>$F$28</f>
        <v>192</v>
      </c>
      <c r="G50">
        <f>G49</f>
        <v>133</v>
      </c>
      <c r="H50" t="s">
        <v>266</v>
      </c>
      <c r="I50">
        <v>8</v>
      </c>
      <c r="J50">
        <v>0</v>
      </c>
      <c r="K50">
        <v>0</v>
      </c>
      <c r="L50">
        <v>0</v>
      </c>
      <c r="N50" t="s">
        <v>103</v>
      </c>
      <c r="O50" t="s">
        <v>39</v>
      </c>
      <c r="P50" s="6" t="s">
        <v>278</v>
      </c>
      <c r="Q50">
        <v>3</v>
      </c>
      <c r="R50" t="b">
        <v>1</v>
      </c>
      <c r="S50" t="s">
        <v>312</v>
      </c>
      <c r="T50">
        <v>0</v>
      </c>
    </row>
    <row r="51" spans="1:20">
      <c r="A51" t="str">
        <f>_xlfn.CONCAT("policy2_text",MID(A50,LEN("policy2_text")+1,1),"_upper")</f>
        <v>policy2_text4_upper</v>
      </c>
      <c r="B51">
        <v>2</v>
      </c>
      <c r="C51" t="s">
        <v>19</v>
      </c>
      <c r="D51">
        <f>$D$29</f>
        <v>192</v>
      </c>
      <c r="E51">
        <f>E50</f>
        <v>129</v>
      </c>
      <c r="F51">
        <f>$F$29</f>
        <v>204</v>
      </c>
      <c r="G51">
        <f>G50</f>
        <v>133</v>
      </c>
      <c r="H51" t="s">
        <v>266</v>
      </c>
      <c r="I51">
        <v>8</v>
      </c>
      <c r="J51">
        <v>0</v>
      </c>
      <c r="K51">
        <v>0</v>
      </c>
      <c r="L51">
        <v>0</v>
      </c>
      <c r="N51" t="s">
        <v>103</v>
      </c>
      <c r="O51" t="s">
        <v>39</v>
      </c>
      <c r="P51" s="6" t="s">
        <v>279</v>
      </c>
      <c r="Q51">
        <v>3</v>
      </c>
      <c r="R51" t="b">
        <v>1</v>
      </c>
      <c r="S51" t="s">
        <v>312</v>
      </c>
      <c r="T51">
        <v>0</v>
      </c>
    </row>
    <row r="52" spans="1:20">
      <c r="A52" t="s">
        <v>70</v>
      </c>
      <c r="B52">
        <v>2</v>
      </c>
      <c r="C52" t="s">
        <v>19</v>
      </c>
      <c r="D52">
        <f>D48+70</f>
        <v>170</v>
      </c>
      <c r="E52">
        <f>E49</f>
        <v>129</v>
      </c>
      <c r="F52">
        <f>D52+4</f>
        <v>174</v>
      </c>
      <c r="G52">
        <f>E52+6</f>
        <v>135</v>
      </c>
      <c r="H52" t="s">
        <v>20</v>
      </c>
      <c r="I52">
        <v>15</v>
      </c>
      <c r="J52">
        <v>1</v>
      </c>
      <c r="K52">
        <v>0</v>
      </c>
      <c r="L52">
        <v>0</v>
      </c>
      <c r="N52" t="s">
        <v>103</v>
      </c>
      <c r="O52" t="s">
        <v>26</v>
      </c>
      <c r="Q52">
        <v>2</v>
      </c>
      <c r="R52" t="b">
        <v>0</v>
      </c>
      <c r="S52" t="s">
        <v>312</v>
      </c>
      <c r="T52">
        <v>0</v>
      </c>
    </row>
    <row r="53" spans="1:20">
      <c r="A53" t="s">
        <v>71</v>
      </c>
      <c r="B53">
        <v>2</v>
      </c>
      <c r="C53" t="s">
        <v>19</v>
      </c>
      <c r="D53">
        <f>$D$25</f>
        <v>100</v>
      </c>
      <c r="E53">
        <f>E48+11</f>
        <v>140</v>
      </c>
      <c r="F53">
        <f>D53+68</f>
        <v>168</v>
      </c>
      <c r="G53">
        <f>E53+4</f>
        <v>144</v>
      </c>
      <c r="H53" t="s">
        <v>266</v>
      </c>
      <c r="I53">
        <v>8</v>
      </c>
      <c r="J53">
        <v>0</v>
      </c>
      <c r="K53">
        <v>0</v>
      </c>
      <c r="L53">
        <v>0</v>
      </c>
      <c r="N53" t="s">
        <v>103</v>
      </c>
      <c r="O53" t="s">
        <v>26</v>
      </c>
      <c r="P53" t="s">
        <v>300</v>
      </c>
      <c r="Q53">
        <v>3</v>
      </c>
      <c r="R53" t="b">
        <v>1</v>
      </c>
      <c r="S53" t="s">
        <v>312</v>
      </c>
      <c r="T53">
        <v>0</v>
      </c>
    </row>
    <row r="54" spans="1:20">
      <c r="A54" t="s">
        <v>72</v>
      </c>
      <c r="B54">
        <v>-999</v>
      </c>
      <c r="C54" t="s">
        <v>19</v>
      </c>
      <c r="D54">
        <f>F57+2</f>
        <v>176</v>
      </c>
      <c r="E54">
        <f>E53</f>
        <v>140</v>
      </c>
      <c r="F54">
        <f>$F$24</f>
        <v>204</v>
      </c>
      <c r="G54">
        <f>G53</f>
        <v>144</v>
      </c>
      <c r="H54" t="s">
        <v>266</v>
      </c>
      <c r="I54">
        <v>8</v>
      </c>
      <c r="J54">
        <v>0</v>
      </c>
      <c r="K54">
        <v>0</v>
      </c>
      <c r="L54">
        <v>0</v>
      </c>
      <c r="N54" t="s">
        <v>103</v>
      </c>
      <c r="O54" t="s">
        <v>39</v>
      </c>
      <c r="P54" t="s">
        <v>272</v>
      </c>
      <c r="Q54">
        <v>3</v>
      </c>
      <c r="R54" t="b">
        <v>1</v>
      </c>
      <c r="S54" t="s">
        <v>312</v>
      </c>
      <c r="T54">
        <v>0</v>
      </c>
    </row>
    <row r="55" spans="1:20">
      <c r="A55" t="str">
        <f>_xlfn.CONCAT("policy2_text",MID(A54,LEN("policy2_text")+1,1),"_middle")</f>
        <v>policy2_text5_middle</v>
      </c>
      <c r="B55">
        <v>2</v>
      </c>
      <c r="C55" t="s">
        <v>19</v>
      </c>
      <c r="D55">
        <f>$D$28</f>
        <v>178</v>
      </c>
      <c r="E55">
        <f>E54</f>
        <v>140</v>
      </c>
      <c r="F55">
        <f>$F$28</f>
        <v>192</v>
      </c>
      <c r="G55">
        <f>G54</f>
        <v>144</v>
      </c>
      <c r="H55" t="s">
        <v>266</v>
      </c>
      <c r="I55">
        <v>8</v>
      </c>
      <c r="J55">
        <v>0</v>
      </c>
      <c r="K55">
        <v>0</v>
      </c>
      <c r="L55">
        <v>0</v>
      </c>
      <c r="N55" t="s">
        <v>103</v>
      </c>
      <c r="O55" t="s">
        <v>39</v>
      </c>
      <c r="P55" s="6" t="s">
        <v>278</v>
      </c>
      <c r="Q55">
        <v>3</v>
      </c>
      <c r="R55" t="b">
        <v>1</v>
      </c>
      <c r="S55" t="s">
        <v>312</v>
      </c>
      <c r="T55">
        <v>0</v>
      </c>
    </row>
    <row r="56" spans="1:20">
      <c r="A56" t="str">
        <f>_xlfn.CONCAT("policy2_text",MID(A55,LEN("policy2_text")+1,1),"_upper")</f>
        <v>policy2_text5_upper</v>
      </c>
      <c r="B56">
        <v>2</v>
      </c>
      <c r="C56" t="s">
        <v>19</v>
      </c>
      <c r="D56">
        <f>$D$29</f>
        <v>192</v>
      </c>
      <c r="E56">
        <f>E55</f>
        <v>140</v>
      </c>
      <c r="F56">
        <f>$F$29</f>
        <v>204</v>
      </c>
      <c r="G56">
        <f>G55</f>
        <v>144</v>
      </c>
      <c r="H56" t="s">
        <v>266</v>
      </c>
      <c r="I56">
        <v>8</v>
      </c>
      <c r="J56">
        <v>0</v>
      </c>
      <c r="K56">
        <v>0</v>
      </c>
      <c r="L56">
        <v>0</v>
      </c>
      <c r="N56" t="s">
        <v>103</v>
      </c>
      <c r="O56" t="s">
        <v>39</v>
      </c>
      <c r="P56" s="6" t="s">
        <v>280</v>
      </c>
      <c r="Q56">
        <v>3</v>
      </c>
      <c r="R56" t="b">
        <v>1</v>
      </c>
      <c r="S56" t="s">
        <v>312</v>
      </c>
      <c r="T56">
        <v>0</v>
      </c>
    </row>
    <row r="57" spans="1:20">
      <c r="A57" t="s">
        <v>73</v>
      </c>
      <c r="B57">
        <v>2</v>
      </c>
      <c r="C57" t="s">
        <v>19</v>
      </c>
      <c r="D57">
        <f>D53+70</f>
        <v>170</v>
      </c>
      <c r="E57">
        <f>E54</f>
        <v>140</v>
      </c>
      <c r="F57">
        <f>D57+4</f>
        <v>174</v>
      </c>
      <c r="G57">
        <f>E57+6</f>
        <v>146</v>
      </c>
      <c r="H57" t="s">
        <v>20</v>
      </c>
      <c r="I57">
        <v>15</v>
      </c>
      <c r="J57">
        <v>1</v>
      </c>
      <c r="K57">
        <v>0</v>
      </c>
      <c r="L57">
        <v>0</v>
      </c>
      <c r="N57" t="s">
        <v>103</v>
      </c>
      <c r="O57" t="s">
        <v>26</v>
      </c>
      <c r="Q57">
        <v>2</v>
      </c>
      <c r="R57" t="b">
        <v>0</v>
      </c>
      <c r="S57" t="s">
        <v>312</v>
      </c>
      <c r="T57">
        <v>0</v>
      </c>
    </row>
    <row r="58" spans="1:20">
      <c r="A58" t="s">
        <v>74</v>
      </c>
      <c r="B58">
        <v>2</v>
      </c>
      <c r="C58" t="s">
        <v>19</v>
      </c>
      <c r="D58">
        <f>$D$25</f>
        <v>100</v>
      </c>
      <c r="E58">
        <f>E53+11</f>
        <v>151</v>
      </c>
      <c r="F58">
        <f>D58+68</f>
        <v>168</v>
      </c>
      <c r="G58">
        <f>E58+4</f>
        <v>155</v>
      </c>
      <c r="H58" t="s">
        <v>266</v>
      </c>
      <c r="I58">
        <v>8</v>
      </c>
      <c r="J58">
        <v>0</v>
      </c>
      <c r="K58">
        <v>0</v>
      </c>
      <c r="L58">
        <v>0</v>
      </c>
      <c r="N58" t="s">
        <v>103</v>
      </c>
      <c r="O58" t="s">
        <v>26</v>
      </c>
      <c r="P58" t="s">
        <v>305</v>
      </c>
      <c r="Q58">
        <v>3</v>
      </c>
      <c r="R58" t="b">
        <v>1</v>
      </c>
      <c r="S58" t="s">
        <v>312</v>
      </c>
      <c r="T58">
        <v>0</v>
      </c>
    </row>
    <row r="59" spans="1:20">
      <c r="A59" t="s">
        <v>75</v>
      </c>
      <c r="B59">
        <v>-999</v>
      </c>
      <c r="C59" t="s">
        <v>19</v>
      </c>
      <c r="D59">
        <f>F62+2</f>
        <v>176</v>
      </c>
      <c r="E59">
        <f>E58</f>
        <v>151</v>
      </c>
      <c r="F59">
        <f>$F$24</f>
        <v>204</v>
      </c>
      <c r="G59">
        <f>G58</f>
        <v>155</v>
      </c>
      <c r="H59" t="s">
        <v>266</v>
      </c>
      <c r="I59">
        <v>8</v>
      </c>
      <c r="J59">
        <v>0</v>
      </c>
      <c r="K59">
        <v>0</v>
      </c>
      <c r="L59">
        <v>0</v>
      </c>
      <c r="N59" t="s">
        <v>103</v>
      </c>
      <c r="O59" t="s">
        <v>39</v>
      </c>
      <c r="P59" t="s">
        <v>177</v>
      </c>
      <c r="Q59">
        <v>3</v>
      </c>
      <c r="R59" t="b">
        <v>1</v>
      </c>
      <c r="S59" t="s">
        <v>312</v>
      </c>
      <c r="T59">
        <v>0</v>
      </c>
    </row>
    <row r="60" spans="1:20">
      <c r="A60" t="str">
        <f>_xlfn.CONCAT("policy2_text",MID(A59,LEN("policy2_text")+1,1),"_middle")</f>
        <v>policy2_text6_middle</v>
      </c>
      <c r="B60">
        <v>2</v>
      </c>
      <c r="C60" t="s">
        <v>19</v>
      </c>
      <c r="D60">
        <f>$D$28</f>
        <v>178</v>
      </c>
      <c r="E60">
        <f>E59</f>
        <v>151</v>
      </c>
      <c r="F60">
        <f>$F$28</f>
        <v>192</v>
      </c>
      <c r="G60">
        <f>G59</f>
        <v>155</v>
      </c>
      <c r="H60" t="s">
        <v>266</v>
      </c>
      <c r="I60">
        <v>8</v>
      </c>
      <c r="J60">
        <v>0</v>
      </c>
      <c r="K60">
        <v>0</v>
      </c>
      <c r="L60">
        <v>0</v>
      </c>
      <c r="N60" t="s">
        <v>103</v>
      </c>
      <c r="O60" t="s">
        <v>39</v>
      </c>
      <c r="P60" s="6" t="s">
        <v>278</v>
      </c>
      <c r="Q60">
        <v>3</v>
      </c>
      <c r="R60" t="b">
        <v>1</v>
      </c>
      <c r="S60" t="s">
        <v>312</v>
      </c>
      <c r="T60">
        <v>0</v>
      </c>
    </row>
    <row r="61" spans="1:20">
      <c r="A61" t="str">
        <f>_xlfn.CONCAT("policy2_text",MID(A60,LEN("policy2_text")+1,1),"_upper")</f>
        <v>policy2_text6_upper</v>
      </c>
      <c r="B61">
        <v>2</v>
      </c>
      <c r="C61" t="s">
        <v>19</v>
      </c>
      <c r="D61">
        <f>$D$29</f>
        <v>192</v>
      </c>
      <c r="E61">
        <f>E60</f>
        <v>151</v>
      </c>
      <c r="F61">
        <f>$F$29</f>
        <v>204</v>
      </c>
      <c r="G61">
        <f>G60</f>
        <v>155</v>
      </c>
      <c r="H61" t="s">
        <v>266</v>
      </c>
      <c r="I61">
        <v>8</v>
      </c>
      <c r="J61">
        <v>0</v>
      </c>
      <c r="K61">
        <v>0</v>
      </c>
      <c r="L61">
        <v>0</v>
      </c>
      <c r="N61" t="s">
        <v>103</v>
      </c>
      <c r="O61" t="s">
        <v>39</v>
      </c>
      <c r="P61" s="6" t="s">
        <v>281</v>
      </c>
      <c r="Q61">
        <v>3</v>
      </c>
      <c r="R61" t="b">
        <v>1</v>
      </c>
      <c r="S61" t="s">
        <v>312</v>
      </c>
      <c r="T61">
        <v>0</v>
      </c>
    </row>
    <row r="62" spans="1:20">
      <c r="A62" t="s">
        <v>76</v>
      </c>
      <c r="B62">
        <v>2</v>
      </c>
      <c r="C62" t="s">
        <v>19</v>
      </c>
      <c r="D62">
        <f>D58+70</f>
        <v>170</v>
      </c>
      <c r="E62">
        <f>E59</f>
        <v>151</v>
      </c>
      <c r="F62">
        <f>D62+4</f>
        <v>174</v>
      </c>
      <c r="G62">
        <f>E62+6</f>
        <v>157</v>
      </c>
      <c r="H62" t="s">
        <v>20</v>
      </c>
      <c r="I62">
        <v>15</v>
      </c>
      <c r="J62">
        <v>1</v>
      </c>
      <c r="K62">
        <v>0</v>
      </c>
      <c r="L62">
        <v>0</v>
      </c>
      <c r="N62" t="s">
        <v>103</v>
      </c>
      <c r="O62" t="s">
        <v>26</v>
      </c>
      <c r="Q62">
        <v>2</v>
      </c>
      <c r="R62" t="b">
        <v>0</v>
      </c>
      <c r="S62" t="s">
        <v>312</v>
      </c>
      <c r="T62">
        <v>0</v>
      </c>
    </row>
    <row r="63" spans="1:20">
      <c r="A63" t="s">
        <v>45</v>
      </c>
      <c r="B63">
        <v>2</v>
      </c>
      <c r="C63" t="s">
        <v>19</v>
      </c>
      <c r="D63">
        <v>7</v>
      </c>
      <c r="E63">
        <f>G24+3</f>
        <v>163</v>
      </c>
      <c r="F63">
        <v>94</v>
      </c>
      <c r="G63">
        <f>E63+3</f>
        <v>166</v>
      </c>
      <c r="H63" t="s">
        <v>266</v>
      </c>
      <c r="I63">
        <v>12</v>
      </c>
      <c r="J63">
        <v>1</v>
      </c>
      <c r="K63">
        <v>0</v>
      </c>
      <c r="L63">
        <v>0</v>
      </c>
      <c r="N63" t="s">
        <v>21</v>
      </c>
      <c r="O63" t="s">
        <v>26</v>
      </c>
      <c r="Q63">
        <v>2</v>
      </c>
      <c r="R63" t="b">
        <v>0</v>
      </c>
      <c r="S63" t="s">
        <v>312</v>
      </c>
      <c r="T63">
        <v>0</v>
      </c>
    </row>
    <row r="64" spans="1:20">
      <c r="A64" t="s">
        <v>84</v>
      </c>
      <c r="B64">
        <v>2</v>
      </c>
      <c r="C64" t="s">
        <v>19</v>
      </c>
      <c r="D64">
        <f>D63</f>
        <v>7</v>
      </c>
      <c r="E64">
        <f>G63+4</f>
        <v>170</v>
      </c>
      <c r="F64">
        <v>203</v>
      </c>
      <c r="G64">
        <f>E64+4</f>
        <v>174</v>
      </c>
      <c r="H64" t="s">
        <v>266</v>
      </c>
      <c r="I64">
        <v>9</v>
      </c>
      <c r="J64">
        <v>0</v>
      </c>
      <c r="K64">
        <v>0</v>
      </c>
      <c r="L64">
        <v>0</v>
      </c>
      <c r="N64" t="s">
        <v>21</v>
      </c>
      <c r="O64" t="s">
        <v>265</v>
      </c>
      <c r="P64" s="1"/>
      <c r="Q64">
        <v>2</v>
      </c>
      <c r="R64" t="b">
        <v>1</v>
      </c>
      <c r="S64" t="s">
        <v>312</v>
      </c>
      <c r="T64">
        <v>0</v>
      </c>
    </row>
    <row r="65" spans="1:20">
      <c r="A65" t="s">
        <v>46</v>
      </c>
      <c r="B65">
        <v>2</v>
      </c>
      <c r="C65" t="s">
        <v>25</v>
      </c>
      <c r="D65">
        <v>5</v>
      </c>
      <c r="E65">
        <f>E67+8</f>
        <v>201</v>
      </c>
      <c r="F65">
        <f>D65+88</f>
        <v>93</v>
      </c>
      <c r="G65">
        <f>E65+80</f>
        <v>281</v>
      </c>
      <c r="I65">
        <v>0</v>
      </c>
      <c r="J65">
        <v>0</v>
      </c>
      <c r="K65">
        <v>0</v>
      </c>
      <c r="L65">
        <v>0</v>
      </c>
      <c r="N65" t="s">
        <v>21</v>
      </c>
      <c r="O65" t="s">
        <v>26</v>
      </c>
      <c r="Q65">
        <v>2</v>
      </c>
      <c r="R65" t="b">
        <v>0</v>
      </c>
      <c r="S65" t="s">
        <v>312</v>
      </c>
      <c r="T65">
        <v>0</v>
      </c>
    </row>
    <row r="66" spans="1:20">
      <c r="A66" t="s">
        <v>1132</v>
      </c>
      <c r="B66">
        <v>2</v>
      </c>
      <c r="C66" t="s">
        <v>19</v>
      </c>
      <c r="D66">
        <f>D65</f>
        <v>5</v>
      </c>
      <c r="E66">
        <f>G65-2</f>
        <v>279</v>
      </c>
      <c r="F66">
        <f>F65</f>
        <v>93</v>
      </c>
      <c r="G66">
        <f>E66+3</f>
        <v>282</v>
      </c>
      <c r="H66" t="s">
        <v>266</v>
      </c>
      <c r="I66">
        <v>8</v>
      </c>
      <c r="J66">
        <v>0</v>
      </c>
      <c r="K66">
        <v>1</v>
      </c>
      <c r="L66">
        <v>0</v>
      </c>
      <c r="N66" t="s">
        <v>21</v>
      </c>
      <c r="O66" t="s">
        <v>265</v>
      </c>
      <c r="Q66">
        <v>3</v>
      </c>
      <c r="R66" t="b">
        <v>1</v>
      </c>
      <c r="S66" t="s">
        <v>312</v>
      </c>
      <c r="T66">
        <v>0</v>
      </c>
    </row>
    <row r="67" spans="1:20">
      <c r="A67" t="s">
        <v>77</v>
      </c>
      <c r="B67">
        <v>2</v>
      </c>
      <c r="C67" t="s">
        <v>38</v>
      </c>
      <c r="D67">
        <v>99</v>
      </c>
      <c r="E67">
        <v>193</v>
      </c>
      <c r="F67">
        <f>D67+105</f>
        <v>204</v>
      </c>
      <c r="G67">
        <f>G111+5</f>
        <v>287</v>
      </c>
      <c r="I67">
        <v>0</v>
      </c>
      <c r="J67">
        <v>1</v>
      </c>
      <c r="K67">
        <v>0</v>
      </c>
      <c r="L67">
        <v>0</v>
      </c>
      <c r="M67" t="s">
        <v>95</v>
      </c>
      <c r="N67" t="s">
        <v>95</v>
      </c>
      <c r="O67" t="s">
        <v>26</v>
      </c>
      <c r="Q67">
        <v>0</v>
      </c>
      <c r="R67" t="b">
        <v>0</v>
      </c>
      <c r="S67" t="s">
        <v>312</v>
      </c>
      <c r="T67">
        <v>0</v>
      </c>
    </row>
    <row r="68" spans="1:20">
      <c r="A68" t="s">
        <v>228</v>
      </c>
      <c r="B68">
        <v>2</v>
      </c>
      <c r="C68" t="s">
        <v>19</v>
      </c>
      <c r="D68">
        <f>D67+1</f>
        <v>100</v>
      </c>
      <c r="E68">
        <f>E67+2</f>
        <v>195</v>
      </c>
      <c r="F68">
        <f>F67</f>
        <v>204</v>
      </c>
      <c r="G68">
        <f>E68+3</f>
        <v>198</v>
      </c>
      <c r="H68" t="s">
        <v>266</v>
      </c>
      <c r="I68">
        <v>8</v>
      </c>
      <c r="J68">
        <v>1</v>
      </c>
      <c r="K68">
        <v>0</v>
      </c>
      <c r="L68">
        <v>0</v>
      </c>
      <c r="N68" t="s">
        <v>95</v>
      </c>
      <c r="O68" t="s">
        <v>26</v>
      </c>
      <c r="Q68">
        <v>3</v>
      </c>
      <c r="R68" t="b">
        <v>0</v>
      </c>
      <c r="S68" t="s">
        <v>312</v>
      </c>
      <c r="T68">
        <v>0</v>
      </c>
    </row>
    <row r="69" spans="1:20">
      <c r="A69" t="s">
        <v>96</v>
      </c>
      <c r="B69">
        <v>2</v>
      </c>
      <c r="C69" t="s">
        <v>19</v>
      </c>
      <c r="D69">
        <f>D67+30</f>
        <v>129</v>
      </c>
      <c r="E69">
        <f>E67+7</f>
        <v>200</v>
      </c>
      <c r="F69">
        <f>D69+18</f>
        <v>147</v>
      </c>
      <c r="G69">
        <f>E69+3</f>
        <v>203</v>
      </c>
      <c r="H69" t="s">
        <v>266</v>
      </c>
      <c r="I69">
        <v>8</v>
      </c>
      <c r="J69">
        <v>0</v>
      </c>
      <c r="K69">
        <v>0</v>
      </c>
      <c r="L69">
        <v>0</v>
      </c>
      <c r="N69" t="s">
        <v>95</v>
      </c>
      <c r="O69" t="s">
        <v>39</v>
      </c>
      <c r="Q69">
        <v>3</v>
      </c>
      <c r="R69" t="b">
        <v>1</v>
      </c>
      <c r="S69" t="s">
        <v>312</v>
      </c>
      <c r="T69">
        <v>0</v>
      </c>
    </row>
    <row r="70" spans="1:20">
      <c r="A70" t="s">
        <v>97</v>
      </c>
      <c r="B70">
        <v>2</v>
      </c>
      <c r="C70" t="s">
        <v>19</v>
      </c>
      <c r="D70">
        <f>D73</f>
        <v>148</v>
      </c>
      <c r="E70">
        <f>E69</f>
        <v>200</v>
      </c>
      <c r="F70">
        <f>D74-1</f>
        <v>165</v>
      </c>
      <c r="G70">
        <f>E70+3</f>
        <v>203</v>
      </c>
      <c r="H70" t="s">
        <v>266</v>
      </c>
      <c r="I70">
        <v>8</v>
      </c>
      <c r="J70">
        <v>0</v>
      </c>
      <c r="K70">
        <v>0</v>
      </c>
      <c r="L70">
        <v>0</v>
      </c>
      <c r="N70" t="s">
        <v>95</v>
      </c>
      <c r="O70" t="s">
        <v>39</v>
      </c>
      <c r="Q70">
        <v>3</v>
      </c>
      <c r="R70" t="b">
        <v>1</v>
      </c>
      <c r="S70" t="s">
        <v>312</v>
      </c>
      <c r="T70">
        <v>0</v>
      </c>
    </row>
    <row r="71" spans="1:20">
      <c r="A71" t="s">
        <v>98</v>
      </c>
      <c r="B71">
        <v>2</v>
      </c>
      <c r="C71" t="s">
        <v>19</v>
      </c>
      <c r="D71">
        <f>D74-1</f>
        <v>165</v>
      </c>
      <c r="E71">
        <f t="shared" ref="E71:E75" si="0">E70</f>
        <v>200</v>
      </c>
      <c r="F71">
        <f>D75+1</f>
        <v>185</v>
      </c>
      <c r="G71">
        <f>E71+3</f>
        <v>203</v>
      </c>
      <c r="H71" t="s">
        <v>266</v>
      </c>
      <c r="I71">
        <v>8</v>
      </c>
      <c r="J71">
        <v>0</v>
      </c>
      <c r="K71">
        <v>0</v>
      </c>
      <c r="L71">
        <v>0</v>
      </c>
      <c r="N71" t="s">
        <v>95</v>
      </c>
      <c r="O71" t="s">
        <v>39</v>
      </c>
      <c r="Q71">
        <v>3</v>
      </c>
      <c r="R71" t="b">
        <v>1</v>
      </c>
      <c r="S71" t="s">
        <v>312</v>
      </c>
      <c r="T71">
        <v>0</v>
      </c>
    </row>
    <row r="72" spans="1:20">
      <c r="A72" t="s">
        <v>99</v>
      </c>
      <c r="B72">
        <v>2</v>
      </c>
      <c r="C72" t="s">
        <v>19</v>
      </c>
      <c r="D72">
        <f>D75</f>
        <v>184</v>
      </c>
      <c r="E72">
        <f t="shared" si="0"/>
        <v>200</v>
      </c>
      <c r="F72">
        <f>D72+18</f>
        <v>202</v>
      </c>
      <c r="G72">
        <f>E72+3</f>
        <v>203</v>
      </c>
      <c r="H72" t="s">
        <v>266</v>
      </c>
      <c r="I72">
        <v>8</v>
      </c>
      <c r="J72">
        <v>0</v>
      </c>
      <c r="K72">
        <v>0</v>
      </c>
      <c r="L72">
        <v>0</v>
      </c>
      <c r="N72" t="s">
        <v>95</v>
      </c>
      <c r="O72" t="s">
        <v>39</v>
      </c>
      <c r="Q72">
        <v>3</v>
      </c>
      <c r="R72" t="b">
        <v>1</v>
      </c>
      <c r="S72" t="s">
        <v>312</v>
      </c>
      <c r="T72">
        <v>0</v>
      </c>
    </row>
    <row r="73" spans="1:20">
      <c r="A73" t="s">
        <v>86</v>
      </c>
      <c r="B73">
        <v>2</v>
      </c>
      <c r="C73" t="s">
        <v>26</v>
      </c>
      <c r="D73">
        <f>F69+1</f>
        <v>148</v>
      </c>
      <c r="E73">
        <f t="shared" si="0"/>
        <v>200</v>
      </c>
      <c r="F73">
        <f>F69+1</f>
        <v>148</v>
      </c>
      <c r="G73">
        <f>G111+3</f>
        <v>285</v>
      </c>
      <c r="I73">
        <v>0</v>
      </c>
      <c r="J73">
        <v>0</v>
      </c>
      <c r="K73">
        <v>0</v>
      </c>
      <c r="L73">
        <v>0</v>
      </c>
      <c r="N73" t="s">
        <v>95</v>
      </c>
      <c r="O73" t="s">
        <v>26</v>
      </c>
      <c r="Q73">
        <v>4</v>
      </c>
      <c r="R73" t="b">
        <v>0</v>
      </c>
      <c r="S73" t="s">
        <v>312</v>
      </c>
      <c r="T73">
        <v>0</v>
      </c>
    </row>
    <row r="74" spans="1:20">
      <c r="A74" t="s">
        <v>87</v>
      </c>
      <c r="B74">
        <v>2</v>
      </c>
      <c r="C74" t="s">
        <v>26</v>
      </c>
      <c r="D74">
        <f>D73+18</f>
        <v>166</v>
      </c>
      <c r="E74">
        <f t="shared" si="0"/>
        <v>200</v>
      </c>
      <c r="F74">
        <f t="shared" ref="F74:F75" si="1">D74</f>
        <v>166</v>
      </c>
      <c r="G74">
        <f>G73</f>
        <v>285</v>
      </c>
      <c r="I74">
        <v>0</v>
      </c>
      <c r="J74">
        <v>0</v>
      </c>
      <c r="K74">
        <v>0</v>
      </c>
      <c r="L74">
        <v>0</v>
      </c>
      <c r="N74" t="s">
        <v>95</v>
      </c>
      <c r="O74" t="s">
        <v>26</v>
      </c>
      <c r="Q74">
        <v>4</v>
      </c>
      <c r="R74" t="b">
        <v>0</v>
      </c>
      <c r="S74" t="s">
        <v>312</v>
      </c>
      <c r="T74">
        <v>0</v>
      </c>
    </row>
    <row r="75" spans="1:20">
      <c r="A75" t="s">
        <v>88</v>
      </c>
      <c r="B75">
        <v>2</v>
      </c>
      <c r="C75" t="s">
        <v>26</v>
      </c>
      <c r="D75">
        <f>D74+18</f>
        <v>184</v>
      </c>
      <c r="E75">
        <f t="shared" si="0"/>
        <v>200</v>
      </c>
      <c r="F75">
        <f t="shared" si="1"/>
        <v>184</v>
      </c>
      <c r="G75">
        <f>G74</f>
        <v>285</v>
      </c>
      <c r="I75">
        <v>0</v>
      </c>
      <c r="J75">
        <v>0</v>
      </c>
      <c r="K75">
        <v>0</v>
      </c>
      <c r="L75">
        <v>0</v>
      </c>
      <c r="N75" t="s">
        <v>95</v>
      </c>
      <c r="O75" t="s">
        <v>26</v>
      </c>
      <c r="Q75">
        <v>4</v>
      </c>
      <c r="R75" t="b">
        <v>0</v>
      </c>
      <c r="S75" t="s">
        <v>312</v>
      </c>
      <c r="T75">
        <v>0</v>
      </c>
    </row>
    <row r="76" spans="1:20">
      <c r="A76" t="s">
        <v>102</v>
      </c>
      <c r="B76">
        <v>2</v>
      </c>
      <c r="C76" t="s">
        <v>26</v>
      </c>
      <c r="D76">
        <f>D67</f>
        <v>99</v>
      </c>
      <c r="E76">
        <f>E69+10</f>
        <v>210</v>
      </c>
      <c r="F76">
        <f>F67</f>
        <v>204</v>
      </c>
      <c r="G76">
        <f>E76</f>
        <v>210</v>
      </c>
      <c r="I76">
        <v>0</v>
      </c>
      <c r="J76">
        <v>0</v>
      </c>
      <c r="K76">
        <v>0</v>
      </c>
      <c r="L76">
        <v>0</v>
      </c>
      <c r="N76" t="s">
        <v>95</v>
      </c>
      <c r="O76" t="s">
        <v>26</v>
      </c>
      <c r="Q76">
        <v>4</v>
      </c>
      <c r="R76" t="b">
        <v>0</v>
      </c>
      <c r="S76" t="s">
        <v>312</v>
      </c>
      <c r="T76">
        <v>0</v>
      </c>
    </row>
    <row r="77" spans="1:20">
      <c r="A77" t="s">
        <v>107</v>
      </c>
      <c r="B77">
        <v>2</v>
      </c>
      <c r="C77" t="s">
        <v>19</v>
      </c>
      <c r="D77">
        <f>D67+1</f>
        <v>100</v>
      </c>
      <c r="E77">
        <f>E76+2</f>
        <v>212</v>
      </c>
      <c r="F77">
        <f>D77+36</f>
        <v>136</v>
      </c>
      <c r="G77">
        <f>E77+4</f>
        <v>216</v>
      </c>
      <c r="H77" t="s">
        <v>266</v>
      </c>
      <c r="I77">
        <v>8</v>
      </c>
      <c r="J77">
        <v>0</v>
      </c>
      <c r="K77">
        <v>0</v>
      </c>
      <c r="L77">
        <v>0</v>
      </c>
      <c r="N77" t="s">
        <v>95</v>
      </c>
      <c r="O77" t="s">
        <v>26</v>
      </c>
      <c r="Q77">
        <v>3</v>
      </c>
      <c r="R77" t="b">
        <v>1</v>
      </c>
      <c r="S77" t="s">
        <v>312</v>
      </c>
      <c r="T77">
        <v>0</v>
      </c>
    </row>
    <row r="78" spans="1:20">
      <c r="A78" t="s">
        <v>108</v>
      </c>
      <c r="B78">
        <v>2</v>
      </c>
      <c r="C78" t="s">
        <v>19</v>
      </c>
      <c r="D78">
        <f>D69+7</f>
        <v>136</v>
      </c>
      <c r="E78">
        <f>E77+1</f>
        <v>213</v>
      </c>
      <c r="F78">
        <f>D78+4</f>
        <v>140</v>
      </c>
      <c r="G78">
        <f>E78+3</f>
        <v>216</v>
      </c>
      <c r="H78" t="s">
        <v>20</v>
      </c>
      <c r="I78">
        <v>15</v>
      </c>
      <c r="J78">
        <v>1</v>
      </c>
      <c r="K78">
        <v>0</v>
      </c>
      <c r="L78">
        <v>0</v>
      </c>
      <c r="N78" t="s">
        <v>95</v>
      </c>
      <c r="O78" t="s">
        <v>26</v>
      </c>
      <c r="Q78">
        <v>2</v>
      </c>
      <c r="R78" t="b">
        <v>0</v>
      </c>
      <c r="S78" t="s">
        <v>312</v>
      </c>
      <c r="T78">
        <v>0</v>
      </c>
    </row>
    <row r="79" spans="1:20">
      <c r="A79" t="s">
        <v>109</v>
      </c>
      <c r="B79">
        <v>2</v>
      </c>
      <c r="C79" t="s">
        <v>19</v>
      </c>
      <c r="D79">
        <f>D78+18</f>
        <v>154</v>
      </c>
      <c r="E79">
        <f>E78</f>
        <v>213</v>
      </c>
      <c r="F79">
        <f>D79+4</f>
        <v>158</v>
      </c>
      <c r="G79">
        <f>E79+3</f>
        <v>216</v>
      </c>
      <c r="H79" t="s">
        <v>20</v>
      </c>
      <c r="I79">
        <v>15</v>
      </c>
      <c r="J79">
        <v>1</v>
      </c>
      <c r="K79">
        <v>0</v>
      </c>
      <c r="L79">
        <v>0</v>
      </c>
      <c r="N79" t="s">
        <v>95</v>
      </c>
      <c r="O79" t="s">
        <v>26</v>
      </c>
      <c r="Q79">
        <v>2</v>
      </c>
      <c r="R79" t="b">
        <v>0</v>
      </c>
      <c r="S79" t="s">
        <v>312</v>
      </c>
      <c r="T79">
        <v>0</v>
      </c>
    </row>
    <row r="80" spans="1:20">
      <c r="A80" t="s">
        <v>110</v>
      </c>
      <c r="B80">
        <v>2</v>
      </c>
      <c r="C80" t="s">
        <v>19</v>
      </c>
      <c r="D80">
        <f>D79+18</f>
        <v>172</v>
      </c>
      <c r="E80">
        <f>E79</f>
        <v>213</v>
      </c>
      <c r="F80">
        <f>D80+4</f>
        <v>176</v>
      </c>
      <c r="G80">
        <f>E80+3</f>
        <v>216</v>
      </c>
      <c r="H80" t="s">
        <v>20</v>
      </c>
      <c r="I80">
        <v>15</v>
      </c>
      <c r="J80">
        <v>1</v>
      </c>
      <c r="K80">
        <v>0</v>
      </c>
      <c r="L80">
        <v>0</v>
      </c>
      <c r="N80" t="s">
        <v>95</v>
      </c>
      <c r="O80" t="s">
        <v>26</v>
      </c>
      <c r="Q80">
        <v>2</v>
      </c>
      <c r="R80" t="b">
        <v>0</v>
      </c>
      <c r="S80" t="s">
        <v>312</v>
      </c>
      <c r="T80">
        <v>0</v>
      </c>
    </row>
    <row r="81" spans="1:20">
      <c r="A81" t="s">
        <v>111</v>
      </c>
      <c r="B81">
        <v>2</v>
      </c>
      <c r="C81" t="s">
        <v>19</v>
      </c>
      <c r="D81">
        <f>D80+18</f>
        <v>190</v>
      </c>
      <c r="E81">
        <f>E80</f>
        <v>213</v>
      </c>
      <c r="F81">
        <f>D81+4</f>
        <v>194</v>
      </c>
      <c r="G81">
        <f>E81+3</f>
        <v>216</v>
      </c>
      <c r="H81" t="s">
        <v>20</v>
      </c>
      <c r="I81">
        <v>15</v>
      </c>
      <c r="J81">
        <v>1</v>
      </c>
      <c r="K81">
        <v>0</v>
      </c>
      <c r="L81">
        <v>0</v>
      </c>
      <c r="N81" t="s">
        <v>95</v>
      </c>
      <c r="O81" t="s">
        <v>26</v>
      </c>
      <c r="Q81">
        <v>2</v>
      </c>
      <c r="R81" t="b">
        <v>0</v>
      </c>
      <c r="S81" t="s">
        <v>312</v>
      </c>
      <c r="T81">
        <v>0</v>
      </c>
    </row>
    <row r="82" spans="1:20">
      <c r="A82" t="s">
        <v>112</v>
      </c>
      <c r="B82">
        <v>2</v>
      </c>
      <c r="C82" t="s">
        <v>19</v>
      </c>
      <c r="D82">
        <f t="shared" ref="D82:D111" si="2">D77</f>
        <v>100</v>
      </c>
      <c r="E82">
        <f>E77+11</f>
        <v>223</v>
      </c>
      <c r="F82">
        <f>F77</f>
        <v>136</v>
      </c>
      <c r="G82">
        <f>E82+4</f>
        <v>227</v>
      </c>
      <c r="H82" t="s">
        <v>266</v>
      </c>
      <c r="I82">
        <v>8</v>
      </c>
      <c r="J82">
        <v>0</v>
      </c>
      <c r="K82">
        <v>0</v>
      </c>
      <c r="L82">
        <v>0</v>
      </c>
      <c r="N82" t="s">
        <v>95</v>
      </c>
      <c r="O82" t="s">
        <v>26</v>
      </c>
      <c r="Q82">
        <v>3</v>
      </c>
      <c r="R82" t="b">
        <v>1</v>
      </c>
      <c r="S82" t="s">
        <v>312</v>
      </c>
      <c r="T82">
        <v>0</v>
      </c>
    </row>
    <row r="83" spans="1:20">
      <c r="A83" t="s">
        <v>113</v>
      </c>
      <c r="B83">
        <v>2</v>
      </c>
      <c r="C83" t="s">
        <v>19</v>
      </c>
      <c r="D83">
        <f t="shared" si="2"/>
        <v>136</v>
      </c>
      <c r="E83">
        <f>E82+1</f>
        <v>224</v>
      </c>
      <c r="F83">
        <f>D83+4</f>
        <v>140</v>
      </c>
      <c r="G83">
        <f>E83+3</f>
        <v>227</v>
      </c>
      <c r="H83" t="s">
        <v>20</v>
      </c>
      <c r="I83">
        <v>15</v>
      </c>
      <c r="J83">
        <v>1</v>
      </c>
      <c r="K83">
        <v>0</v>
      </c>
      <c r="L83">
        <v>0</v>
      </c>
      <c r="N83" t="s">
        <v>95</v>
      </c>
      <c r="O83" t="s">
        <v>26</v>
      </c>
      <c r="Q83">
        <v>2</v>
      </c>
      <c r="R83" t="b">
        <v>0</v>
      </c>
      <c r="S83" t="s">
        <v>312</v>
      </c>
      <c r="T83">
        <v>0</v>
      </c>
    </row>
    <row r="84" spans="1:20">
      <c r="A84" t="s">
        <v>114</v>
      </c>
      <c r="B84">
        <v>2</v>
      </c>
      <c r="C84" t="s">
        <v>19</v>
      </c>
      <c r="D84">
        <f t="shared" si="2"/>
        <v>154</v>
      </c>
      <c r="E84">
        <f>E83</f>
        <v>224</v>
      </c>
      <c r="F84">
        <f>D84+4</f>
        <v>158</v>
      </c>
      <c r="G84">
        <f>E84+3</f>
        <v>227</v>
      </c>
      <c r="H84" t="s">
        <v>20</v>
      </c>
      <c r="I84">
        <v>15</v>
      </c>
      <c r="J84">
        <v>1</v>
      </c>
      <c r="K84">
        <v>0</v>
      </c>
      <c r="L84">
        <v>0</v>
      </c>
      <c r="N84" t="s">
        <v>95</v>
      </c>
      <c r="O84" t="s">
        <v>26</v>
      </c>
      <c r="Q84">
        <v>2</v>
      </c>
      <c r="R84" t="b">
        <v>0</v>
      </c>
      <c r="S84" t="s">
        <v>312</v>
      </c>
      <c r="T84">
        <v>0</v>
      </c>
    </row>
    <row r="85" spans="1:20">
      <c r="A85" t="s">
        <v>115</v>
      </c>
      <c r="B85">
        <v>2</v>
      </c>
      <c r="C85" t="s">
        <v>19</v>
      </c>
      <c r="D85">
        <f t="shared" si="2"/>
        <v>172</v>
      </c>
      <c r="E85">
        <f>E84</f>
        <v>224</v>
      </c>
      <c r="F85">
        <f>D85+4</f>
        <v>176</v>
      </c>
      <c r="G85">
        <f>E85+3</f>
        <v>227</v>
      </c>
      <c r="H85" t="s">
        <v>20</v>
      </c>
      <c r="I85">
        <v>15</v>
      </c>
      <c r="J85">
        <v>1</v>
      </c>
      <c r="K85">
        <v>0</v>
      </c>
      <c r="L85">
        <v>0</v>
      </c>
      <c r="N85" t="s">
        <v>95</v>
      </c>
      <c r="O85" t="s">
        <v>26</v>
      </c>
      <c r="Q85">
        <v>2</v>
      </c>
      <c r="R85" t="b">
        <v>0</v>
      </c>
      <c r="S85" t="s">
        <v>312</v>
      </c>
      <c r="T85">
        <v>0</v>
      </c>
    </row>
    <row r="86" spans="1:20">
      <c r="A86" t="s">
        <v>116</v>
      </c>
      <c r="B86">
        <v>2</v>
      </c>
      <c r="C86" t="s">
        <v>19</v>
      </c>
      <c r="D86">
        <f t="shared" si="2"/>
        <v>190</v>
      </c>
      <c r="E86">
        <f>E85</f>
        <v>224</v>
      </c>
      <c r="F86">
        <f>D86+4</f>
        <v>194</v>
      </c>
      <c r="G86">
        <f>E86+3</f>
        <v>227</v>
      </c>
      <c r="H86" t="s">
        <v>20</v>
      </c>
      <c r="I86">
        <v>15</v>
      </c>
      <c r="J86">
        <v>1</v>
      </c>
      <c r="K86">
        <v>0</v>
      </c>
      <c r="L86">
        <v>0</v>
      </c>
      <c r="N86" t="s">
        <v>95</v>
      </c>
      <c r="O86" t="s">
        <v>26</v>
      </c>
      <c r="Q86">
        <v>2</v>
      </c>
      <c r="R86" t="b">
        <v>0</v>
      </c>
      <c r="S86" t="s">
        <v>312</v>
      </c>
      <c r="T86">
        <v>0</v>
      </c>
    </row>
    <row r="87" spans="1:20">
      <c r="A87" t="s">
        <v>117</v>
      </c>
      <c r="B87">
        <v>2</v>
      </c>
      <c r="C87" t="s">
        <v>19</v>
      </c>
      <c r="D87">
        <f t="shared" si="2"/>
        <v>100</v>
      </c>
      <c r="E87">
        <f>E82+11</f>
        <v>234</v>
      </c>
      <c r="F87">
        <f>F82</f>
        <v>136</v>
      </c>
      <c r="G87">
        <f>E87+4</f>
        <v>238</v>
      </c>
      <c r="H87" t="s">
        <v>266</v>
      </c>
      <c r="I87">
        <v>8</v>
      </c>
      <c r="J87">
        <v>0</v>
      </c>
      <c r="K87">
        <v>0</v>
      </c>
      <c r="L87">
        <v>0</v>
      </c>
      <c r="N87" t="s">
        <v>95</v>
      </c>
      <c r="O87" t="s">
        <v>26</v>
      </c>
      <c r="Q87">
        <v>3</v>
      </c>
      <c r="R87" t="b">
        <v>1</v>
      </c>
      <c r="S87" t="s">
        <v>312</v>
      </c>
      <c r="T87">
        <v>0</v>
      </c>
    </row>
    <row r="88" spans="1:20">
      <c r="A88" t="s">
        <v>118</v>
      </c>
      <c r="B88">
        <v>2</v>
      </c>
      <c r="C88" t="s">
        <v>19</v>
      </c>
      <c r="D88">
        <f t="shared" si="2"/>
        <v>136</v>
      </c>
      <c r="E88">
        <f>E87+1</f>
        <v>235</v>
      </c>
      <c r="F88">
        <f>D88+4</f>
        <v>140</v>
      </c>
      <c r="G88">
        <f>E88+3</f>
        <v>238</v>
      </c>
      <c r="H88" t="s">
        <v>20</v>
      </c>
      <c r="I88">
        <v>15</v>
      </c>
      <c r="J88">
        <v>1</v>
      </c>
      <c r="K88">
        <v>0</v>
      </c>
      <c r="L88">
        <v>0</v>
      </c>
      <c r="N88" t="s">
        <v>95</v>
      </c>
      <c r="O88" t="s">
        <v>26</v>
      </c>
      <c r="Q88">
        <v>2</v>
      </c>
      <c r="R88" t="b">
        <v>0</v>
      </c>
      <c r="S88" t="s">
        <v>312</v>
      </c>
      <c r="T88">
        <v>0</v>
      </c>
    </row>
    <row r="89" spans="1:20">
      <c r="A89" t="s">
        <v>119</v>
      </c>
      <c r="B89">
        <v>2</v>
      </c>
      <c r="C89" t="s">
        <v>19</v>
      </c>
      <c r="D89">
        <f t="shared" si="2"/>
        <v>154</v>
      </c>
      <c r="E89">
        <f>E88</f>
        <v>235</v>
      </c>
      <c r="F89">
        <f>D89+4</f>
        <v>158</v>
      </c>
      <c r="G89">
        <f>E89+3</f>
        <v>238</v>
      </c>
      <c r="H89" t="s">
        <v>20</v>
      </c>
      <c r="I89">
        <v>15</v>
      </c>
      <c r="J89">
        <v>1</v>
      </c>
      <c r="K89">
        <v>0</v>
      </c>
      <c r="L89">
        <v>0</v>
      </c>
      <c r="N89" t="s">
        <v>95</v>
      </c>
      <c r="O89" t="s">
        <v>26</v>
      </c>
      <c r="Q89">
        <v>2</v>
      </c>
      <c r="R89" t="b">
        <v>0</v>
      </c>
      <c r="S89" t="s">
        <v>312</v>
      </c>
      <c r="T89">
        <v>0</v>
      </c>
    </row>
    <row r="90" spans="1:20">
      <c r="A90" t="s">
        <v>120</v>
      </c>
      <c r="B90">
        <v>2</v>
      </c>
      <c r="C90" t="s">
        <v>19</v>
      </c>
      <c r="D90">
        <f t="shared" si="2"/>
        <v>172</v>
      </c>
      <c r="E90">
        <f>E89</f>
        <v>235</v>
      </c>
      <c r="F90">
        <f>D90+4</f>
        <v>176</v>
      </c>
      <c r="G90">
        <f>E90+3</f>
        <v>238</v>
      </c>
      <c r="H90" t="s">
        <v>20</v>
      </c>
      <c r="I90">
        <v>15</v>
      </c>
      <c r="J90">
        <v>1</v>
      </c>
      <c r="K90">
        <v>0</v>
      </c>
      <c r="L90">
        <v>0</v>
      </c>
      <c r="N90" t="s">
        <v>95</v>
      </c>
      <c r="O90" t="s">
        <v>26</v>
      </c>
      <c r="Q90">
        <v>2</v>
      </c>
      <c r="R90" t="b">
        <v>0</v>
      </c>
      <c r="S90" t="s">
        <v>312</v>
      </c>
      <c r="T90">
        <v>0</v>
      </c>
    </row>
    <row r="91" spans="1:20">
      <c r="A91" t="s">
        <v>121</v>
      </c>
      <c r="B91">
        <v>2</v>
      </c>
      <c r="C91" t="s">
        <v>19</v>
      </c>
      <c r="D91">
        <f t="shared" si="2"/>
        <v>190</v>
      </c>
      <c r="E91">
        <f>E90</f>
        <v>235</v>
      </c>
      <c r="F91">
        <f>D91+4</f>
        <v>194</v>
      </c>
      <c r="G91">
        <f>E91+3</f>
        <v>238</v>
      </c>
      <c r="H91" t="s">
        <v>20</v>
      </c>
      <c r="I91">
        <v>15</v>
      </c>
      <c r="J91">
        <v>1</v>
      </c>
      <c r="K91">
        <v>0</v>
      </c>
      <c r="L91">
        <v>0</v>
      </c>
      <c r="N91" t="s">
        <v>95</v>
      </c>
      <c r="O91" t="s">
        <v>26</v>
      </c>
      <c r="Q91">
        <v>2</v>
      </c>
      <c r="R91" t="b">
        <v>0</v>
      </c>
      <c r="S91" t="s">
        <v>312</v>
      </c>
      <c r="T91">
        <v>0</v>
      </c>
    </row>
    <row r="92" spans="1:20">
      <c r="A92" t="s">
        <v>122</v>
      </c>
      <c r="B92">
        <v>2</v>
      </c>
      <c r="C92" t="s">
        <v>19</v>
      </c>
      <c r="D92">
        <f t="shared" si="2"/>
        <v>100</v>
      </c>
      <c r="E92">
        <f>E87+11</f>
        <v>245</v>
      </c>
      <c r="F92">
        <f>F87</f>
        <v>136</v>
      </c>
      <c r="G92">
        <f>E92+4</f>
        <v>249</v>
      </c>
      <c r="H92" t="s">
        <v>266</v>
      </c>
      <c r="I92">
        <v>8</v>
      </c>
      <c r="J92">
        <v>0</v>
      </c>
      <c r="K92">
        <v>0</v>
      </c>
      <c r="L92">
        <v>0</v>
      </c>
      <c r="N92" t="s">
        <v>95</v>
      </c>
      <c r="O92" t="s">
        <v>26</v>
      </c>
      <c r="Q92">
        <v>3</v>
      </c>
      <c r="R92" t="b">
        <v>1</v>
      </c>
      <c r="S92" t="s">
        <v>312</v>
      </c>
      <c r="T92">
        <v>0</v>
      </c>
    </row>
    <row r="93" spans="1:20">
      <c r="A93" t="s">
        <v>123</v>
      </c>
      <c r="B93">
        <v>2</v>
      </c>
      <c r="C93" t="s">
        <v>19</v>
      </c>
      <c r="D93">
        <f t="shared" si="2"/>
        <v>136</v>
      </c>
      <c r="E93">
        <f>E92+1</f>
        <v>246</v>
      </c>
      <c r="F93">
        <f>D93+4</f>
        <v>140</v>
      </c>
      <c r="G93">
        <f>E93+3</f>
        <v>249</v>
      </c>
      <c r="H93" t="s">
        <v>20</v>
      </c>
      <c r="I93">
        <v>15</v>
      </c>
      <c r="J93">
        <v>1</v>
      </c>
      <c r="K93">
        <v>0</v>
      </c>
      <c r="L93">
        <v>0</v>
      </c>
      <c r="N93" t="s">
        <v>95</v>
      </c>
      <c r="O93" t="s">
        <v>26</v>
      </c>
      <c r="Q93">
        <v>2</v>
      </c>
      <c r="R93" t="b">
        <v>0</v>
      </c>
      <c r="S93" t="s">
        <v>312</v>
      </c>
      <c r="T93">
        <v>0</v>
      </c>
    </row>
    <row r="94" spans="1:20">
      <c r="A94" t="s">
        <v>124</v>
      </c>
      <c r="B94">
        <v>2</v>
      </c>
      <c r="C94" t="s">
        <v>19</v>
      </c>
      <c r="D94">
        <f t="shared" si="2"/>
        <v>154</v>
      </c>
      <c r="E94">
        <f>E93</f>
        <v>246</v>
      </c>
      <c r="F94">
        <f>D94+4</f>
        <v>158</v>
      </c>
      <c r="G94">
        <f>E94+3</f>
        <v>249</v>
      </c>
      <c r="H94" t="s">
        <v>20</v>
      </c>
      <c r="I94">
        <v>15</v>
      </c>
      <c r="J94">
        <v>1</v>
      </c>
      <c r="K94">
        <v>0</v>
      </c>
      <c r="L94">
        <v>0</v>
      </c>
      <c r="N94" t="s">
        <v>95</v>
      </c>
      <c r="O94" t="s">
        <v>26</v>
      </c>
      <c r="Q94">
        <v>2</v>
      </c>
      <c r="R94" t="b">
        <v>0</v>
      </c>
      <c r="S94" t="s">
        <v>312</v>
      </c>
      <c r="T94">
        <v>0</v>
      </c>
    </row>
    <row r="95" spans="1:20">
      <c r="A95" t="s">
        <v>125</v>
      </c>
      <c r="B95">
        <v>2</v>
      </c>
      <c r="C95" t="s">
        <v>19</v>
      </c>
      <c r="D95">
        <f t="shared" si="2"/>
        <v>172</v>
      </c>
      <c r="E95">
        <f>E94</f>
        <v>246</v>
      </c>
      <c r="F95">
        <f>D95+4</f>
        <v>176</v>
      </c>
      <c r="G95">
        <f>E95+3</f>
        <v>249</v>
      </c>
      <c r="H95" t="s">
        <v>20</v>
      </c>
      <c r="I95">
        <v>15</v>
      </c>
      <c r="J95">
        <v>1</v>
      </c>
      <c r="K95">
        <v>0</v>
      </c>
      <c r="L95">
        <v>0</v>
      </c>
      <c r="N95" t="s">
        <v>95</v>
      </c>
      <c r="O95" t="s">
        <v>26</v>
      </c>
      <c r="Q95">
        <v>2</v>
      </c>
      <c r="R95" t="b">
        <v>0</v>
      </c>
      <c r="S95" t="s">
        <v>312</v>
      </c>
      <c r="T95">
        <v>0</v>
      </c>
    </row>
    <row r="96" spans="1:20">
      <c r="A96" t="s">
        <v>126</v>
      </c>
      <c r="B96">
        <v>2</v>
      </c>
      <c r="C96" t="s">
        <v>19</v>
      </c>
      <c r="D96">
        <f t="shared" si="2"/>
        <v>190</v>
      </c>
      <c r="E96">
        <f>E95</f>
        <v>246</v>
      </c>
      <c r="F96">
        <f>D96+4</f>
        <v>194</v>
      </c>
      <c r="G96">
        <f>E96+3</f>
        <v>249</v>
      </c>
      <c r="H96" t="s">
        <v>20</v>
      </c>
      <c r="I96">
        <v>15</v>
      </c>
      <c r="J96">
        <v>1</v>
      </c>
      <c r="K96">
        <v>0</v>
      </c>
      <c r="L96">
        <v>0</v>
      </c>
      <c r="N96" t="s">
        <v>95</v>
      </c>
      <c r="O96" t="s">
        <v>26</v>
      </c>
      <c r="Q96">
        <v>2</v>
      </c>
      <c r="R96" t="b">
        <v>0</v>
      </c>
      <c r="S96" t="s">
        <v>312</v>
      </c>
      <c r="T96">
        <v>0</v>
      </c>
    </row>
    <row r="97" spans="1:20">
      <c r="A97" t="s">
        <v>127</v>
      </c>
      <c r="B97">
        <v>2</v>
      </c>
      <c r="C97" t="s">
        <v>19</v>
      </c>
      <c r="D97">
        <f t="shared" si="2"/>
        <v>100</v>
      </c>
      <c r="E97">
        <f>E92+11</f>
        <v>256</v>
      </c>
      <c r="F97">
        <f>F92</f>
        <v>136</v>
      </c>
      <c r="G97">
        <f>E97+4</f>
        <v>260</v>
      </c>
      <c r="H97" t="s">
        <v>266</v>
      </c>
      <c r="I97">
        <v>8</v>
      </c>
      <c r="J97">
        <v>0</v>
      </c>
      <c r="K97">
        <v>0</v>
      </c>
      <c r="L97">
        <v>0</v>
      </c>
      <c r="N97" t="s">
        <v>95</v>
      </c>
      <c r="O97" t="s">
        <v>26</v>
      </c>
      <c r="Q97">
        <v>3</v>
      </c>
      <c r="R97" t="b">
        <v>1</v>
      </c>
      <c r="S97" t="s">
        <v>312</v>
      </c>
      <c r="T97">
        <v>0</v>
      </c>
    </row>
    <row r="98" spans="1:20">
      <c r="A98" t="s">
        <v>128</v>
      </c>
      <c r="B98">
        <v>2</v>
      </c>
      <c r="C98" t="s">
        <v>19</v>
      </c>
      <c r="D98">
        <f t="shared" si="2"/>
        <v>136</v>
      </c>
      <c r="E98">
        <f>E97+1</f>
        <v>257</v>
      </c>
      <c r="F98">
        <f>D98+4</f>
        <v>140</v>
      </c>
      <c r="G98">
        <f>E98+3</f>
        <v>260</v>
      </c>
      <c r="H98" t="s">
        <v>20</v>
      </c>
      <c r="I98">
        <v>15</v>
      </c>
      <c r="J98">
        <v>1</v>
      </c>
      <c r="K98">
        <v>0</v>
      </c>
      <c r="L98">
        <v>0</v>
      </c>
      <c r="N98" t="s">
        <v>95</v>
      </c>
      <c r="O98" t="s">
        <v>26</v>
      </c>
      <c r="Q98">
        <v>2</v>
      </c>
      <c r="R98" t="b">
        <v>0</v>
      </c>
      <c r="S98" t="s">
        <v>312</v>
      </c>
      <c r="T98">
        <v>0</v>
      </c>
    </row>
    <row r="99" spans="1:20">
      <c r="A99" t="s">
        <v>129</v>
      </c>
      <c r="B99">
        <v>2</v>
      </c>
      <c r="C99" t="s">
        <v>19</v>
      </c>
      <c r="D99">
        <f t="shared" si="2"/>
        <v>154</v>
      </c>
      <c r="E99">
        <f>E98</f>
        <v>257</v>
      </c>
      <c r="F99">
        <f>D99+4</f>
        <v>158</v>
      </c>
      <c r="G99">
        <f>E99+3</f>
        <v>260</v>
      </c>
      <c r="H99" t="s">
        <v>20</v>
      </c>
      <c r="I99">
        <v>15</v>
      </c>
      <c r="J99">
        <v>1</v>
      </c>
      <c r="K99">
        <v>0</v>
      </c>
      <c r="L99">
        <v>0</v>
      </c>
      <c r="N99" t="s">
        <v>95</v>
      </c>
      <c r="O99" t="s">
        <v>26</v>
      </c>
      <c r="Q99">
        <v>2</v>
      </c>
      <c r="R99" t="b">
        <v>0</v>
      </c>
      <c r="S99" t="s">
        <v>312</v>
      </c>
      <c r="T99">
        <v>0</v>
      </c>
    </row>
    <row r="100" spans="1:20">
      <c r="A100" t="s">
        <v>130</v>
      </c>
      <c r="B100">
        <v>2</v>
      </c>
      <c r="C100" t="s">
        <v>19</v>
      </c>
      <c r="D100">
        <f t="shared" si="2"/>
        <v>172</v>
      </c>
      <c r="E100">
        <f>E99</f>
        <v>257</v>
      </c>
      <c r="F100">
        <f>D100+4</f>
        <v>176</v>
      </c>
      <c r="G100">
        <f>E100+3</f>
        <v>260</v>
      </c>
      <c r="H100" t="s">
        <v>20</v>
      </c>
      <c r="I100">
        <v>15</v>
      </c>
      <c r="J100">
        <v>1</v>
      </c>
      <c r="K100">
        <v>0</v>
      </c>
      <c r="L100">
        <v>0</v>
      </c>
      <c r="N100" t="s">
        <v>95</v>
      </c>
      <c r="O100" t="s">
        <v>26</v>
      </c>
      <c r="Q100">
        <v>2</v>
      </c>
      <c r="R100" t="b">
        <v>0</v>
      </c>
      <c r="S100" t="s">
        <v>312</v>
      </c>
      <c r="T100">
        <v>0</v>
      </c>
    </row>
    <row r="101" spans="1:20">
      <c r="A101" t="s">
        <v>131</v>
      </c>
      <c r="B101">
        <v>2</v>
      </c>
      <c r="C101" t="s">
        <v>19</v>
      </c>
      <c r="D101">
        <f t="shared" si="2"/>
        <v>190</v>
      </c>
      <c r="E101">
        <f>E100</f>
        <v>257</v>
      </c>
      <c r="F101">
        <f>D101+4</f>
        <v>194</v>
      </c>
      <c r="G101">
        <f>E101+3</f>
        <v>260</v>
      </c>
      <c r="H101" t="s">
        <v>20</v>
      </c>
      <c r="I101">
        <v>15</v>
      </c>
      <c r="J101">
        <v>1</v>
      </c>
      <c r="K101">
        <v>0</v>
      </c>
      <c r="L101">
        <v>0</v>
      </c>
      <c r="N101" t="s">
        <v>95</v>
      </c>
      <c r="O101" t="s">
        <v>26</v>
      </c>
      <c r="Q101">
        <v>2</v>
      </c>
      <c r="R101" t="b">
        <v>0</v>
      </c>
      <c r="S101" t="s">
        <v>312</v>
      </c>
      <c r="T101">
        <v>0</v>
      </c>
    </row>
    <row r="102" spans="1:20">
      <c r="A102" t="s">
        <v>132</v>
      </c>
      <c r="B102">
        <v>2</v>
      </c>
      <c r="C102" t="s">
        <v>19</v>
      </c>
      <c r="D102">
        <f t="shared" si="2"/>
        <v>100</v>
      </c>
      <c r="E102">
        <f>E97+11</f>
        <v>267</v>
      </c>
      <c r="F102">
        <f>F97</f>
        <v>136</v>
      </c>
      <c r="G102">
        <f>E102+4</f>
        <v>271</v>
      </c>
      <c r="H102" t="s">
        <v>266</v>
      </c>
      <c r="I102">
        <v>8</v>
      </c>
      <c r="J102">
        <v>0</v>
      </c>
      <c r="K102">
        <v>0</v>
      </c>
      <c r="L102">
        <v>0</v>
      </c>
      <c r="N102" t="s">
        <v>95</v>
      </c>
      <c r="O102" t="s">
        <v>26</v>
      </c>
      <c r="Q102">
        <v>3</v>
      </c>
      <c r="R102" t="b">
        <v>1</v>
      </c>
      <c r="S102" t="s">
        <v>312</v>
      </c>
      <c r="T102">
        <v>0</v>
      </c>
    </row>
    <row r="103" spans="1:20">
      <c r="A103" t="s">
        <v>133</v>
      </c>
      <c r="B103">
        <v>2</v>
      </c>
      <c r="C103" t="s">
        <v>19</v>
      </c>
      <c r="D103">
        <f t="shared" si="2"/>
        <v>136</v>
      </c>
      <c r="E103">
        <f>E102+1</f>
        <v>268</v>
      </c>
      <c r="F103">
        <f>D103+4</f>
        <v>140</v>
      </c>
      <c r="G103">
        <f>E103+3</f>
        <v>271</v>
      </c>
      <c r="H103" t="s">
        <v>20</v>
      </c>
      <c r="I103">
        <v>15</v>
      </c>
      <c r="J103">
        <v>1</v>
      </c>
      <c r="K103">
        <v>0</v>
      </c>
      <c r="L103">
        <v>0</v>
      </c>
      <c r="N103" t="s">
        <v>95</v>
      </c>
      <c r="O103" t="s">
        <v>26</v>
      </c>
      <c r="Q103">
        <v>2</v>
      </c>
      <c r="R103" t="b">
        <v>0</v>
      </c>
      <c r="S103" t="s">
        <v>312</v>
      </c>
      <c r="T103">
        <v>0</v>
      </c>
    </row>
    <row r="104" spans="1:20">
      <c r="A104" t="s">
        <v>134</v>
      </c>
      <c r="B104">
        <v>2</v>
      </c>
      <c r="C104" t="s">
        <v>19</v>
      </c>
      <c r="D104">
        <f t="shared" si="2"/>
        <v>154</v>
      </c>
      <c r="E104">
        <f>E103</f>
        <v>268</v>
      </c>
      <c r="F104">
        <f>D104+4</f>
        <v>158</v>
      </c>
      <c r="G104">
        <f>E104+3</f>
        <v>271</v>
      </c>
      <c r="H104" t="s">
        <v>20</v>
      </c>
      <c r="I104">
        <v>15</v>
      </c>
      <c r="J104">
        <v>1</v>
      </c>
      <c r="K104">
        <v>0</v>
      </c>
      <c r="L104">
        <v>0</v>
      </c>
      <c r="N104" t="s">
        <v>95</v>
      </c>
      <c r="O104" t="s">
        <v>26</v>
      </c>
      <c r="Q104">
        <v>2</v>
      </c>
      <c r="R104" t="b">
        <v>0</v>
      </c>
      <c r="S104" t="s">
        <v>312</v>
      </c>
      <c r="T104">
        <v>0</v>
      </c>
    </row>
    <row r="105" spans="1:20">
      <c r="A105" t="s">
        <v>135</v>
      </c>
      <c r="B105">
        <v>2</v>
      </c>
      <c r="C105" t="s">
        <v>19</v>
      </c>
      <c r="D105">
        <f t="shared" si="2"/>
        <v>172</v>
      </c>
      <c r="E105">
        <f>E104</f>
        <v>268</v>
      </c>
      <c r="F105">
        <f>D105+4</f>
        <v>176</v>
      </c>
      <c r="G105">
        <f>E105+3</f>
        <v>271</v>
      </c>
      <c r="H105" t="s">
        <v>20</v>
      </c>
      <c r="I105">
        <v>15</v>
      </c>
      <c r="J105">
        <v>1</v>
      </c>
      <c r="K105">
        <v>0</v>
      </c>
      <c r="L105">
        <v>0</v>
      </c>
      <c r="N105" t="s">
        <v>95</v>
      </c>
      <c r="O105" t="s">
        <v>26</v>
      </c>
      <c r="Q105">
        <v>2</v>
      </c>
      <c r="R105" t="b">
        <v>0</v>
      </c>
      <c r="S105" t="s">
        <v>312</v>
      </c>
      <c r="T105">
        <v>0</v>
      </c>
    </row>
    <row r="106" spans="1:20">
      <c r="A106" t="s">
        <v>136</v>
      </c>
      <c r="B106">
        <v>2</v>
      </c>
      <c r="C106" t="s">
        <v>19</v>
      </c>
      <c r="D106">
        <f t="shared" si="2"/>
        <v>190</v>
      </c>
      <c r="E106">
        <f>E105</f>
        <v>268</v>
      </c>
      <c r="F106">
        <f>D106+4</f>
        <v>194</v>
      </c>
      <c r="G106">
        <f>E106+3</f>
        <v>271</v>
      </c>
      <c r="H106" t="s">
        <v>20</v>
      </c>
      <c r="I106">
        <v>15</v>
      </c>
      <c r="J106">
        <v>1</v>
      </c>
      <c r="K106">
        <v>0</v>
      </c>
      <c r="L106">
        <v>0</v>
      </c>
      <c r="N106" t="s">
        <v>95</v>
      </c>
      <c r="O106" t="s">
        <v>26</v>
      </c>
      <c r="Q106">
        <v>2</v>
      </c>
      <c r="R106" t="b">
        <v>0</v>
      </c>
      <c r="S106" t="s">
        <v>312</v>
      </c>
      <c r="T106">
        <v>0</v>
      </c>
    </row>
    <row r="107" spans="1:20">
      <c r="A107" t="s">
        <v>137</v>
      </c>
      <c r="B107">
        <v>2</v>
      </c>
      <c r="C107" t="s">
        <v>19</v>
      </c>
      <c r="D107">
        <f t="shared" si="2"/>
        <v>100</v>
      </c>
      <c r="E107">
        <f>E102+11</f>
        <v>278</v>
      </c>
      <c r="F107">
        <f>F102</f>
        <v>136</v>
      </c>
      <c r="G107">
        <f>E107+4</f>
        <v>282</v>
      </c>
      <c r="H107" t="s">
        <v>266</v>
      </c>
      <c r="I107">
        <v>8</v>
      </c>
      <c r="J107">
        <v>0</v>
      </c>
      <c r="K107">
        <v>0</v>
      </c>
      <c r="L107">
        <v>0</v>
      </c>
      <c r="N107" t="s">
        <v>95</v>
      </c>
      <c r="O107" t="s">
        <v>26</v>
      </c>
      <c r="Q107">
        <v>3</v>
      </c>
      <c r="R107" t="b">
        <v>1</v>
      </c>
      <c r="S107" t="s">
        <v>312</v>
      </c>
      <c r="T107">
        <v>0</v>
      </c>
    </row>
    <row r="108" spans="1:20">
      <c r="A108" t="s">
        <v>138</v>
      </c>
      <c r="B108">
        <v>2</v>
      </c>
      <c r="C108" t="s">
        <v>19</v>
      </c>
      <c r="D108">
        <f t="shared" si="2"/>
        <v>136</v>
      </c>
      <c r="E108">
        <f>E107+1</f>
        <v>279</v>
      </c>
      <c r="F108">
        <f>D108+4</f>
        <v>140</v>
      </c>
      <c r="G108">
        <f>E108+3</f>
        <v>282</v>
      </c>
      <c r="H108" t="s">
        <v>20</v>
      </c>
      <c r="I108">
        <v>15</v>
      </c>
      <c r="J108">
        <v>1</v>
      </c>
      <c r="K108">
        <v>0</v>
      </c>
      <c r="L108">
        <v>0</v>
      </c>
      <c r="N108" t="s">
        <v>95</v>
      </c>
      <c r="O108" t="s">
        <v>26</v>
      </c>
      <c r="Q108">
        <v>2</v>
      </c>
      <c r="R108" t="b">
        <v>0</v>
      </c>
      <c r="S108" t="s">
        <v>312</v>
      </c>
      <c r="T108">
        <v>0</v>
      </c>
    </row>
    <row r="109" spans="1:20">
      <c r="A109" t="s">
        <v>139</v>
      </c>
      <c r="B109">
        <v>2</v>
      </c>
      <c r="C109" t="s">
        <v>19</v>
      </c>
      <c r="D109">
        <f t="shared" si="2"/>
        <v>154</v>
      </c>
      <c r="E109">
        <f>E108</f>
        <v>279</v>
      </c>
      <c r="F109">
        <f>D109+4</f>
        <v>158</v>
      </c>
      <c r="G109">
        <f>E109+3</f>
        <v>282</v>
      </c>
      <c r="H109" t="s">
        <v>20</v>
      </c>
      <c r="I109">
        <v>15</v>
      </c>
      <c r="J109">
        <v>1</v>
      </c>
      <c r="K109">
        <v>0</v>
      </c>
      <c r="L109">
        <v>0</v>
      </c>
      <c r="N109" t="s">
        <v>95</v>
      </c>
      <c r="O109" t="s">
        <v>26</v>
      </c>
      <c r="Q109">
        <v>2</v>
      </c>
      <c r="R109" t="b">
        <v>0</v>
      </c>
      <c r="S109" t="s">
        <v>312</v>
      </c>
      <c r="T109">
        <v>0</v>
      </c>
    </row>
    <row r="110" spans="1:20">
      <c r="A110" t="s">
        <v>140</v>
      </c>
      <c r="B110">
        <v>2</v>
      </c>
      <c r="C110" t="s">
        <v>19</v>
      </c>
      <c r="D110">
        <f t="shared" si="2"/>
        <v>172</v>
      </c>
      <c r="E110">
        <f>E109</f>
        <v>279</v>
      </c>
      <c r="F110">
        <f>D110+4</f>
        <v>176</v>
      </c>
      <c r="G110">
        <f>E110+3</f>
        <v>282</v>
      </c>
      <c r="H110" t="s">
        <v>20</v>
      </c>
      <c r="I110">
        <v>15</v>
      </c>
      <c r="J110">
        <v>1</v>
      </c>
      <c r="K110">
        <v>0</v>
      </c>
      <c r="L110">
        <v>0</v>
      </c>
      <c r="N110" t="s">
        <v>95</v>
      </c>
      <c r="O110" t="s">
        <v>26</v>
      </c>
      <c r="Q110">
        <v>2</v>
      </c>
      <c r="R110" t="b">
        <v>0</v>
      </c>
      <c r="S110" t="s">
        <v>312</v>
      </c>
      <c r="T110">
        <v>0</v>
      </c>
    </row>
    <row r="111" spans="1:20">
      <c r="A111" t="s">
        <v>141</v>
      </c>
      <c r="B111">
        <v>2</v>
      </c>
      <c r="C111" t="s">
        <v>19</v>
      </c>
      <c r="D111">
        <f t="shared" si="2"/>
        <v>190</v>
      </c>
      <c r="E111">
        <f>E110</f>
        <v>279</v>
      </c>
      <c r="F111">
        <f>D111+4</f>
        <v>194</v>
      </c>
      <c r="G111">
        <f>E111+3</f>
        <v>282</v>
      </c>
      <c r="H111" t="s">
        <v>20</v>
      </c>
      <c r="I111">
        <v>15</v>
      </c>
      <c r="J111">
        <v>1</v>
      </c>
      <c r="K111">
        <v>0</v>
      </c>
      <c r="L111">
        <v>0</v>
      </c>
      <c r="N111" t="s">
        <v>95</v>
      </c>
      <c r="O111" t="s">
        <v>26</v>
      </c>
      <c r="Q111">
        <v>2</v>
      </c>
      <c r="R111" t="b">
        <v>0</v>
      </c>
      <c r="S111" t="s">
        <v>312</v>
      </c>
      <c r="T111">
        <v>0</v>
      </c>
    </row>
    <row r="112" spans="1:20">
      <c r="A112" t="s">
        <v>47</v>
      </c>
      <c r="B112">
        <v>3</v>
      </c>
      <c r="C112" t="s">
        <v>19</v>
      </c>
      <c r="D112">
        <v>7</v>
      </c>
      <c r="E112">
        <v>13</v>
      </c>
      <c r="F112">
        <f>D112+82</f>
        <v>89</v>
      </c>
      <c r="G112">
        <v>16</v>
      </c>
      <c r="H112" t="s">
        <v>266</v>
      </c>
      <c r="I112">
        <v>12</v>
      </c>
      <c r="J112">
        <v>1</v>
      </c>
      <c r="K112">
        <v>0</v>
      </c>
      <c r="L112">
        <v>0</v>
      </c>
      <c r="N112" t="s">
        <v>21</v>
      </c>
      <c r="O112" t="s">
        <v>26</v>
      </c>
      <c r="Q112">
        <v>2</v>
      </c>
      <c r="R112" t="b">
        <v>0</v>
      </c>
      <c r="S112" t="s">
        <v>312</v>
      </c>
      <c r="T112">
        <v>0</v>
      </c>
    </row>
    <row r="113" spans="1:20">
      <c r="A113" t="s">
        <v>48</v>
      </c>
      <c r="B113">
        <v>3</v>
      </c>
      <c r="C113" t="s">
        <v>25</v>
      </c>
      <c r="D113">
        <v>5</v>
      </c>
      <c r="E113">
        <v>18</v>
      </c>
      <c r="F113">
        <f>D113+88</f>
        <v>93</v>
      </c>
      <c r="G113">
        <f>E113+80</f>
        <v>98</v>
      </c>
      <c r="I113">
        <v>0</v>
      </c>
      <c r="J113">
        <v>0</v>
      </c>
      <c r="K113">
        <v>0</v>
      </c>
      <c r="L113">
        <v>0</v>
      </c>
      <c r="N113" t="s">
        <v>21</v>
      </c>
      <c r="O113" t="s">
        <v>26</v>
      </c>
      <c r="Q113">
        <v>2</v>
      </c>
      <c r="R113" t="b">
        <v>0</v>
      </c>
      <c r="S113" t="s">
        <v>312</v>
      </c>
      <c r="T113">
        <v>0</v>
      </c>
    </row>
    <row r="114" spans="1:20">
      <c r="A114" t="s">
        <v>1128</v>
      </c>
      <c r="B114">
        <v>3</v>
      </c>
      <c r="C114" t="s">
        <v>19</v>
      </c>
      <c r="D114">
        <f>D113</f>
        <v>5</v>
      </c>
      <c r="E114">
        <f>G113</f>
        <v>98</v>
      </c>
      <c r="F114">
        <f>F113</f>
        <v>93</v>
      </c>
      <c r="G114">
        <f>E114+3</f>
        <v>101</v>
      </c>
      <c r="H114" t="s">
        <v>266</v>
      </c>
      <c r="I114">
        <v>8</v>
      </c>
      <c r="J114">
        <v>0</v>
      </c>
      <c r="K114">
        <v>1</v>
      </c>
      <c r="L114">
        <v>0</v>
      </c>
      <c r="N114" t="s">
        <v>21</v>
      </c>
      <c r="O114" t="s">
        <v>265</v>
      </c>
      <c r="Q114">
        <v>3</v>
      </c>
      <c r="R114" t="b">
        <v>1</v>
      </c>
      <c r="S114" t="s">
        <v>312</v>
      </c>
      <c r="T114">
        <v>0</v>
      </c>
    </row>
    <row r="115" spans="1:20">
      <c r="A115" t="s">
        <v>78</v>
      </c>
      <c r="B115">
        <v>3</v>
      </c>
      <c r="C115" t="s">
        <v>19</v>
      </c>
      <c r="D115">
        <v>111</v>
      </c>
      <c r="E115">
        <v>13</v>
      </c>
      <c r="F115">
        <f>D115+82</f>
        <v>193</v>
      </c>
      <c r="G115">
        <v>16</v>
      </c>
      <c r="H115" t="s">
        <v>266</v>
      </c>
      <c r="I115">
        <v>12</v>
      </c>
      <c r="J115">
        <v>1</v>
      </c>
      <c r="K115">
        <v>0</v>
      </c>
      <c r="L115">
        <v>0</v>
      </c>
      <c r="N115" t="s">
        <v>21</v>
      </c>
      <c r="O115" t="s">
        <v>26</v>
      </c>
      <c r="Q115">
        <v>2</v>
      </c>
      <c r="R115" t="b">
        <v>0</v>
      </c>
      <c r="S115" t="s">
        <v>312</v>
      </c>
      <c r="T115">
        <v>0</v>
      </c>
    </row>
    <row r="116" spans="1:20">
      <c r="A116" t="s">
        <v>79</v>
      </c>
      <c r="B116">
        <v>3</v>
      </c>
      <c r="C116" t="s">
        <v>25</v>
      </c>
      <c r="D116">
        <f>D115-2</f>
        <v>109</v>
      </c>
      <c r="E116">
        <v>18</v>
      </c>
      <c r="F116">
        <f>D116+88</f>
        <v>197</v>
      </c>
      <c r="G116">
        <f>E116+80</f>
        <v>98</v>
      </c>
      <c r="I116">
        <v>0</v>
      </c>
      <c r="J116">
        <v>0</v>
      </c>
      <c r="K116">
        <v>0</v>
      </c>
      <c r="L116">
        <v>0</v>
      </c>
      <c r="N116" t="s">
        <v>21</v>
      </c>
      <c r="O116" t="s">
        <v>26</v>
      </c>
      <c r="Q116">
        <v>2</v>
      </c>
      <c r="R116" t="b">
        <v>0</v>
      </c>
      <c r="S116" t="s">
        <v>312</v>
      </c>
      <c r="T116">
        <v>0</v>
      </c>
    </row>
    <row r="117" spans="1:20">
      <c r="A117" t="s">
        <v>1129</v>
      </c>
      <c r="B117">
        <v>3</v>
      </c>
      <c r="C117" t="s">
        <v>19</v>
      </c>
      <c r="D117">
        <f>D116</f>
        <v>109</v>
      </c>
      <c r="E117">
        <f>G116</f>
        <v>98</v>
      </c>
      <c r="F117">
        <f>F116</f>
        <v>197</v>
      </c>
      <c r="G117">
        <f>E117+3</f>
        <v>101</v>
      </c>
      <c r="H117" t="s">
        <v>266</v>
      </c>
      <c r="I117">
        <v>8</v>
      </c>
      <c r="J117">
        <v>0</v>
      </c>
      <c r="K117">
        <v>1</v>
      </c>
      <c r="L117">
        <v>0</v>
      </c>
      <c r="N117" t="s">
        <v>21</v>
      </c>
      <c r="O117" t="s">
        <v>265</v>
      </c>
      <c r="Q117">
        <v>3</v>
      </c>
      <c r="R117" t="b">
        <v>1</v>
      </c>
      <c r="S117" t="s">
        <v>312</v>
      </c>
      <c r="T117">
        <v>0</v>
      </c>
    </row>
    <row r="118" spans="1:20">
      <c r="A118" s="2" t="s">
        <v>307</v>
      </c>
      <c r="B118">
        <v>3</v>
      </c>
      <c r="C118" t="s">
        <v>19</v>
      </c>
      <c r="D118">
        <f>D112</f>
        <v>7</v>
      </c>
      <c r="E118">
        <f>G116+7</f>
        <v>105</v>
      </c>
      <c r="F118">
        <f>F115</f>
        <v>193</v>
      </c>
      <c r="G118">
        <f>E118+3</f>
        <v>108</v>
      </c>
      <c r="H118" t="s">
        <v>266</v>
      </c>
      <c r="I118">
        <v>7</v>
      </c>
      <c r="J118">
        <v>0</v>
      </c>
      <c r="K118">
        <v>0</v>
      </c>
      <c r="L118">
        <v>0</v>
      </c>
      <c r="N118" t="s">
        <v>21</v>
      </c>
      <c r="O118" t="s">
        <v>26</v>
      </c>
      <c r="Q118">
        <v>3</v>
      </c>
      <c r="R118" t="b">
        <v>1</v>
      </c>
      <c r="S118" t="s">
        <v>312</v>
      </c>
      <c r="T118">
        <v>0</v>
      </c>
    </row>
    <row r="119" spans="1:20">
      <c r="A119" s="2" t="s">
        <v>1131</v>
      </c>
      <c r="B119">
        <v>3</v>
      </c>
      <c r="C119" t="s">
        <v>38</v>
      </c>
      <c r="D119">
        <v>0</v>
      </c>
      <c r="E119">
        <v>0</v>
      </c>
      <c r="F119">
        <v>210</v>
      </c>
      <c r="G119">
        <f>G118+7</f>
        <v>115</v>
      </c>
      <c r="I119">
        <v>0</v>
      </c>
      <c r="J119">
        <v>1</v>
      </c>
      <c r="K119">
        <v>0</v>
      </c>
      <c r="L119">
        <v>0</v>
      </c>
      <c r="M119" t="s">
        <v>21</v>
      </c>
      <c r="N119" t="s">
        <v>21</v>
      </c>
      <c r="O119" t="s">
        <v>26</v>
      </c>
      <c r="Q119">
        <v>1</v>
      </c>
      <c r="R119" t="b">
        <v>0</v>
      </c>
      <c r="S119" t="s">
        <v>312</v>
      </c>
      <c r="T119">
        <v>0</v>
      </c>
    </row>
    <row r="120" spans="1:20">
      <c r="A120" t="s">
        <v>241</v>
      </c>
      <c r="B120">
        <v>3</v>
      </c>
      <c r="C120" t="s">
        <v>25</v>
      </c>
      <c r="D120">
        <v>0</v>
      </c>
      <c r="E120">
        <v>108</v>
      </c>
      <c r="F120">
        <v>210</v>
      </c>
      <c r="G120">
        <f>E120+190</f>
        <v>298</v>
      </c>
      <c r="I120">
        <v>0</v>
      </c>
      <c r="J120">
        <v>0</v>
      </c>
      <c r="K120">
        <v>0</v>
      </c>
      <c r="L120">
        <v>0</v>
      </c>
      <c r="N120" t="s">
        <v>21</v>
      </c>
      <c r="O120" t="s">
        <v>26</v>
      </c>
      <c r="Q120">
        <v>0</v>
      </c>
      <c r="R120" t="b">
        <v>0</v>
      </c>
      <c r="S120" t="s">
        <v>312</v>
      </c>
      <c r="T120">
        <v>0</v>
      </c>
    </row>
    <row r="121" spans="1:20">
      <c r="A121" t="s">
        <v>242</v>
      </c>
      <c r="B121">
        <v>3</v>
      </c>
      <c r="C121" t="s">
        <v>19</v>
      </c>
      <c r="D121">
        <v>80</v>
      </c>
      <c r="E121">
        <v>211</v>
      </c>
      <c r="F121">
        <v>210</v>
      </c>
      <c r="G121">
        <f>E121+5</f>
        <v>216</v>
      </c>
      <c r="H121" t="s">
        <v>266</v>
      </c>
      <c r="I121">
        <v>12</v>
      </c>
      <c r="J121">
        <v>0</v>
      </c>
      <c r="K121">
        <v>1</v>
      </c>
      <c r="L121">
        <v>0</v>
      </c>
      <c r="N121" t="s">
        <v>21</v>
      </c>
      <c r="O121" t="s">
        <v>26</v>
      </c>
      <c r="Q121">
        <v>0</v>
      </c>
      <c r="R121" t="b">
        <v>1</v>
      </c>
      <c r="S121" t="s">
        <v>312</v>
      </c>
      <c r="T121">
        <v>0</v>
      </c>
    </row>
    <row r="122" spans="1:20">
      <c r="A122" t="s">
        <v>80</v>
      </c>
      <c r="B122">
        <v>4</v>
      </c>
      <c r="C122" t="s">
        <v>19</v>
      </c>
      <c r="D122">
        <v>7</v>
      </c>
      <c r="E122">
        <v>13</v>
      </c>
      <c r="F122">
        <v>94</v>
      </c>
      <c r="G122">
        <v>16</v>
      </c>
      <c r="H122" t="s">
        <v>266</v>
      </c>
      <c r="I122">
        <v>12</v>
      </c>
      <c r="J122">
        <v>1</v>
      </c>
      <c r="K122">
        <v>0</v>
      </c>
      <c r="L122">
        <v>0</v>
      </c>
      <c r="N122" t="s">
        <v>21</v>
      </c>
      <c r="O122" t="s">
        <v>26</v>
      </c>
      <c r="Q122">
        <v>2</v>
      </c>
      <c r="R122" t="b">
        <v>0</v>
      </c>
      <c r="S122" t="s">
        <v>312</v>
      </c>
      <c r="T122">
        <v>0</v>
      </c>
    </row>
    <row r="123" spans="1:20">
      <c r="A123" t="s">
        <v>162</v>
      </c>
      <c r="B123">
        <v>4</v>
      </c>
      <c r="C123" t="s">
        <v>19</v>
      </c>
      <c r="D123">
        <v>101</v>
      </c>
      <c r="E123">
        <f>G122+4</f>
        <v>20</v>
      </c>
      <c r="F123">
        <v>205</v>
      </c>
      <c r="G123">
        <f>E123+4</f>
        <v>24</v>
      </c>
      <c r="H123" t="s">
        <v>266</v>
      </c>
      <c r="I123">
        <v>9</v>
      </c>
      <c r="J123">
        <v>0</v>
      </c>
      <c r="K123">
        <v>0</v>
      </c>
      <c r="L123">
        <v>0</v>
      </c>
      <c r="N123" t="s">
        <v>21</v>
      </c>
      <c r="O123" t="s">
        <v>265</v>
      </c>
      <c r="P123" s="1"/>
      <c r="Q123">
        <v>2</v>
      </c>
      <c r="R123" t="b">
        <v>1</v>
      </c>
      <c r="S123" t="s">
        <v>312</v>
      </c>
      <c r="T123">
        <v>0</v>
      </c>
    </row>
    <row r="124" spans="1:20">
      <c r="A124" t="s">
        <v>178</v>
      </c>
      <c r="B124">
        <v>4</v>
      </c>
      <c r="C124" t="s">
        <v>25</v>
      </c>
      <c r="D124">
        <v>5</v>
      </c>
      <c r="E124">
        <f>G122+4</f>
        <v>20</v>
      </c>
      <c r="F124">
        <f>D124+88</f>
        <v>93</v>
      </c>
      <c r="G124">
        <f>E124+80</f>
        <v>100</v>
      </c>
      <c r="I124">
        <v>0</v>
      </c>
      <c r="J124">
        <v>0</v>
      </c>
      <c r="K124">
        <v>0</v>
      </c>
      <c r="L124">
        <v>0</v>
      </c>
      <c r="N124" t="s">
        <v>21</v>
      </c>
      <c r="O124" t="s">
        <v>26</v>
      </c>
      <c r="Q124">
        <v>2</v>
      </c>
      <c r="R124" t="b">
        <v>0</v>
      </c>
      <c r="S124" t="s">
        <v>312</v>
      </c>
      <c r="T124">
        <v>0</v>
      </c>
    </row>
    <row r="125" spans="1:20">
      <c r="A125" t="s">
        <v>171</v>
      </c>
      <c r="B125">
        <v>4</v>
      </c>
      <c r="C125" t="s">
        <v>38</v>
      </c>
      <c r="D125">
        <v>100</v>
      </c>
      <c r="E125">
        <f>E123+40</f>
        <v>60</v>
      </c>
      <c r="F125">
        <f>F130</f>
        <v>203</v>
      </c>
      <c r="G125">
        <f>G154+5</f>
        <v>124</v>
      </c>
      <c r="I125">
        <v>0</v>
      </c>
      <c r="J125">
        <v>1</v>
      </c>
      <c r="K125">
        <v>0</v>
      </c>
      <c r="L125">
        <v>0</v>
      </c>
      <c r="M125" t="s">
        <v>95</v>
      </c>
      <c r="N125" t="s">
        <v>95</v>
      </c>
      <c r="O125" t="s">
        <v>26</v>
      </c>
      <c r="Q125">
        <v>0</v>
      </c>
      <c r="R125" t="b">
        <v>0</v>
      </c>
      <c r="S125" t="s">
        <v>312</v>
      </c>
      <c r="T125">
        <v>0</v>
      </c>
    </row>
    <row r="126" spans="1:20">
      <c r="A126" t="s">
        <v>231</v>
      </c>
      <c r="B126">
        <v>4</v>
      </c>
      <c r="C126" t="s">
        <v>19</v>
      </c>
      <c r="D126">
        <f>D125+1</f>
        <v>101</v>
      </c>
      <c r="E126">
        <f>E125+2</f>
        <v>62</v>
      </c>
      <c r="F126">
        <f>D126+68</f>
        <v>169</v>
      </c>
      <c r="G126">
        <f>E126+3</f>
        <v>65</v>
      </c>
      <c r="H126" t="s">
        <v>266</v>
      </c>
      <c r="I126">
        <v>8</v>
      </c>
      <c r="J126">
        <v>1</v>
      </c>
      <c r="K126">
        <v>0</v>
      </c>
      <c r="L126">
        <v>0</v>
      </c>
      <c r="N126" t="s">
        <v>95</v>
      </c>
      <c r="O126" t="s">
        <v>26</v>
      </c>
      <c r="Q126">
        <v>3</v>
      </c>
      <c r="R126" t="b">
        <v>0</v>
      </c>
      <c r="S126" t="s">
        <v>312</v>
      </c>
      <c r="T126">
        <v>0</v>
      </c>
    </row>
    <row r="127" spans="1:20">
      <c r="A127" t="s">
        <v>96</v>
      </c>
      <c r="B127">
        <v>4</v>
      </c>
      <c r="C127" t="s">
        <v>19</v>
      </c>
      <c r="D127">
        <f>D125+30</f>
        <v>130</v>
      </c>
      <c r="E127">
        <f>E125+7</f>
        <v>67</v>
      </c>
      <c r="F127">
        <f>D127+18</f>
        <v>148</v>
      </c>
      <c r="G127">
        <f>E127+3</f>
        <v>70</v>
      </c>
      <c r="H127" t="s">
        <v>266</v>
      </c>
      <c r="I127">
        <v>8</v>
      </c>
      <c r="J127">
        <v>0</v>
      </c>
      <c r="K127">
        <v>0</v>
      </c>
      <c r="L127">
        <v>0</v>
      </c>
      <c r="N127" t="s">
        <v>95</v>
      </c>
      <c r="O127" t="s">
        <v>39</v>
      </c>
      <c r="Q127">
        <v>3</v>
      </c>
      <c r="R127" t="b">
        <v>1</v>
      </c>
      <c r="S127" t="s">
        <v>312</v>
      </c>
      <c r="T127">
        <v>0</v>
      </c>
    </row>
    <row r="128" spans="1:20">
      <c r="A128" t="s">
        <v>97</v>
      </c>
      <c r="B128">
        <v>4</v>
      </c>
      <c r="C128" t="s">
        <v>19</v>
      </c>
      <c r="D128">
        <f>D131</f>
        <v>149</v>
      </c>
      <c r="E128">
        <f>E127</f>
        <v>67</v>
      </c>
      <c r="F128">
        <f>D132-1</f>
        <v>166</v>
      </c>
      <c r="G128">
        <f>E128+3</f>
        <v>70</v>
      </c>
      <c r="H128" t="s">
        <v>266</v>
      </c>
      <c r="I128">
        <v>8</v>
      </c>
      <c r="J128">
        <v>0</v>
      </c>
      <c r="K128">
        <v>0</v>
      </c>
      <c r="L128">
        <v>0</v>
      </c>
      <c r="N128" t="s">
        <v>95</v>
      </c>
      <c r="O128" t="s">
        <v>39</v>
      </c>
      <c r="Q128">
        <v>3</v>
      </c>
      <c r="R128" t="b">
        <v>1</v>
      </c>
      <c r="S128" t="s">
        <v>312</v>
      </c>
      <c r="T128">
        <v>0</v>
      </c>
    </row>
    <row r="129" spans="1:20">
      <c r="A129" t="s">
        <v>98</v>
      </c>
      <c r="B129">
        <v>4</v>
      </c>
      <c r="C129" t="s">
        <v>19</v>
      </c>
      <c r="D129">
        <f>D132-1</f>
        <v>166</v>
      </c>
      <c r="E129">
        <f>E128</f>
        <v>67</v>
      </c>
      <c r="F129">
        <f>D133+1</f>
        <v>186</v>
      </c>
      <c r="G129">
        <f>E129+3</f>
        <v>70</v>
      </c>
      <c r="H129" t="s">
        <v>266</v>
      </c>
      <c r="I129">
        <v>8</v>
      </c>
      <c r="J129">
        <v>0</v>
      </c>
      <c r="K129">
        <v>0</v>
      </c>
      <c r="L129">
        <v>0</v>
      </c>
      <c r="N129" t="s">
        <v>95</v>
      </c>
      <c r="O129" t="s">
        <v>39</v>
      </c>
      <c r="Q129">
        <v>3</v>
      </c>
      <c r="R129" t="b">
        <v>1</v>
      </c>
      <c r="S129" t="s">
        <v>312</v>
      </c>
      <c r="T129">
        <v>0</v>
      </c>
    </row>
    <row r="130" spans="1:20">
      <c r="A130" t="s">
        <v>99</v>
      </c>
      <c r="B130">
        <v>4</v>
      </c>
      <c r="C130" t="s">
        <v>19</v>
      </c>
      <c r="D130">
        <f>D133</f>
        <v>185</v>
      </c>
      <c r="E130">
        <f>E129</f>
        <v>67</v>
      </c>
      <c r="F130">
        <f>D130+18</f>
        <v>203</v>
      </c>
      <c r="G130">
        <f>E130+3</f>
        <v>70</v>
      </c>
      <c r="H130" t="s">
        <v>266</v>
      </c>
      <c r="I130">
        <v>8</v>
      </c>
      <c r="J130">
        <v>0</v>
      </c>
      <c r="K130">
        <v>0</v>
      </c>
      <c r="L130">
        <v>0</v>
      </c>
      <c r="N130" t="s">
        <v>95</v>
      </c>
      <c r="O130" t="s">
        <v>39</v>
      </c>
      <c r="Q130">
        <v>3</v>
      </c>
      <c r="R130" t="b">
        <v>1</v>
      </c>
      <c r="S130" t="s">
        <v>312</v>
      </c>
      <c r="T130">
        <v>0</v>
      </c>
    </row>
    <row r="131" spans="1:20">
      <c r="A131" t="s">
        <v>86</v>
      </c>
      <c r="B131">
        <v>4</v>
      </c>
      <c r="C131" t="s">
        <v>26</v>
      </c>
      <c r="D131">
        <f>F127+1</f>
        <v>149</v>
      </c>
      <c r="E131">
        <f>E127</f>
        <v>67</v>
      </c>
      <c r="F131">
        <f>F127+1</f>
        <v>149</v>
      </c>
      <c r="G131">
        <f>G154+3</f>
        <v>122</v>
      </c>
      <c r="I131">
        <v>0</v>
      </c>
      <c r="J131">
        <v>0</v>
      </c>
      <c r="K131">
        <v>0</v>
      </c>
      <c r="L131">
        <v>0</v>
      </c>
      <c r="N131" t="s">
        <v>95</v>
      </c>
      <c r="O131" t="s">
        <v>26</v>
      </c>
      <c r="Q131">
        <v>4</v>
      </c>
      <c r="R131" t="b">
        <v>0</v>
      </c>
      <c r="S131" t="s">
        <v>312</v>
      </c>
      <c r="T131">
        <v>0</v>
      </c>
    </row>
    <row r="132" spans="1:20">
      <c r="A132" t="s">
        <v>87</v>
      </c>
      <c r="B132">
        <v>4</v>
      </c>
      <c r="C132" t="s">
        <v>26</v>
      </c>
      <c r="D132">
        <f>D131+18</f>
        <v>167</v>
      </c>
      <c r="E132">
        <f>E127</f>
        <v>67</v>
      </c>
      <c r="F132">
        <f t="shared" ref="F132:F133" si="3">D132</f>
        <v>167</v>
      </c>
      <c r="G132">
        <f>G131</f>
        <v>122</v>
      </c>
      <c r="I132">
        <v>0</v>
      </c>
      <c r="J132">
        <v>0</v>
      </c>
      <c r="K132">
        <v>0</v>
      </c>
      <c r="L132">
        <v>0</v>
      </c>
      <c r="N132" t="s">
        <v>95</v>
      </c>
      <c r="O132" t="s">
        <v>26</v>
      </c>
      <c r="Q132">
        <v>4</v>
      </c>
      <c r="R132" t="b">
        <v>0</v>
      </c>
      <c r="S132" t="s">
        <v>312</v>
      </c>
      <c r="T132">
        <v>0</v>
      </c>
    </row>
    <row r="133" spans="1:20">
      <c r="A133" t="s">
        <v>88</v>
      </c>
      <c r="B133">
        <v>4</v>
      </c>
      <c r="C133" t="s">
        <v>26</v>
      </c>
      <c r="D133">
        <f>D132+18</f>
        <v>185</v>
      </c>
      <c r="E133">
        <f>E127</f>
        <v>67</v>
      </c>
      <c r="F133">
        <f t="shared" si="3"/>
        <v>185</v>
      </c>
      <c r="G133">
        <f>G132</f>
        <v>122</v>
      </c>
      <c r="I133">
        <v>0</v>
      </c>
      <c r="J133">
        <v>0</v>
      </c>
      <c r="K133">
        <v>0</v>
      </c>
      <c r="L133">
        <v>0</v>
      </c>
      <c r="N133" t="s">
        <v>95</v>
      </c>
      <c r="O133" t="s">
        <v>26</v>
      </c>
      <c r="Q133">
        <v>4</v>
      </c>
      <c r="R133" t="b">
        <v>0</v>
      </c>
      <c r="S133" t="s">
        <v>312</v>
      </c>
      <c r="T133">
        <v>0</v>
      </c>
    </row>
    <row r="134" spans="1:20">
      <c r="A134" t="s">
        <v>102</v>
      </c>
      <c r="B134">
        <v>4</v>
      </c>
      <c r="C134" t="s">
        <v>26</v>
      </c>
      <c r="D134">
        <v>105</v>
      </c>
      <c r="E134">
        <f>E127+10</f>
        <v>77</v>
      </c>
      <c r="F134">
        <f>F125</f>
        <v>203</v>
      </c>
      <c r="G134">
        <f>E134</f>
        <v>77</v>
      </c>
      <c r="I134">
        <v>0</v>
      </c>
      <c r="J134">
        <v>0</v>
      </c>
      <c r="K134">
        <v>0</v>
      </c>
      <c r="L134">
        <v>0</v>
      </c>
      <c r="N134" t="s">
        <v>95</v>
      </c>
      <c r="O134" t="s">
        <v>26</v>
      </c>
      <c r="Q134">
        <v>4</v>
      </c>
      <c r="R134" t="b">
        <v>0</v>
      </c>
      <c r="S134" t="s">
        <v>312</v>
      </c>
      <c r="T134">
        <v>0</v>
      </c>
    </row>
    <row r="135" spans="1:20">
      <c r="A135" t="s">
        <v>142</v>
      </c>
      <c r="B135">
        <v>4</v>
      </c>
      <c r="C135" t="s">
        <v>19</v>
      </c>
      <c r="D135">
        <f>D125+1</f>
        <v>101</v>
      </c>
      <c r="E135">
        <f>E134+2</f>
        <v>79</v>
      </c>
      <c r="F135">
        <f>D135+37</f>
        <v>138</v>
      </c>
      <c r="G135">
        <f>E135+4</f>
        <v>83</v>
      </c>
      <c r="H135" t="s">
        <v>266</v>
      </c>
      <c r="I135">
        <v>8</v>
      </c>
      <c r="J135">
        <v>0</v>
      </c>
      <c r="K135">
        <v>0</v>
      </c>
      <c r="L135">
        <v>0</v>
      </c>
      <c r="N135" t="s">
        <v>95</v>
      </c>
      <c r="O135" t="s">
        <v>26</v>
      </c>
      <c r="Q135">
        <v>3</v>
      </c>
      <c r="R135" t="b">
        <v>1</v>
      </c>
      <c r="S135" t="s">
        <v>312</v>
      </c>
      <c r="T135">
        <v>0</v>
      </c>
    </row>
    <row r="136" spans="1:20">
      <c r="A136" t="s">
        <v>143</v>
      </c>
      <c r="B136">
        <v>4</v>
      </c>
      <c r="C136" t="s">
        <v>19</v>
      </c>
      <c r="D136">
        <f>D127+8</f>
        <v>138</v>
      </c>
      <c r="E136">
        <f>E135+1</f>
        <v>80</v>
      </c>
      <c r="F136">
        <f>D136+4</f>
        <v>142</v>
      </c>
      <c r="G136">
        <f>E136+3</f>
        <v>83</v>
      </c>
      <c r="H136" t="s">
        <v>20</v>
      </c>
      <c r="I136">
        <v>15</v>
      </c>
      <c r="J136">
        <v>1</v>
      </c>
      <c r="K136">
        <v>0</v>
      </c>
      <c r="L136">
        <v>0</v>
      </c>
      <c r="N136" t="s">
        <v>95</v>
      </c>
      <c r="O136" t="s">
        <v>26</v>
      </c>
      <c r="Q136">
        <v>2</v>
      </c>
      <c r="R136" t="b">
        <v>0</v>
      </c>
      <c r="S136" t="s">
        <v>312</v>
      </c>
      <c r="T136">
        <v>0</v>
      </c>
    </row>
    <row r="137" spans="1:20">
      <c r="A137" t="s">
        <v>144</v>
      </c>
      <c r="B137">
        <v>4</v>
      </c>
      <c r="C137" t="s">
        <v>19</v>
      </c>
      <c r="D137">
        <f>D136+18</f>
        <v>156</v>
      </c>
      <c r="E137">
        <f>E136</f>
        <v>80</v>
      </c>
      <c r="F137">
        <f>D137+4</f>
        <v>160</v>
      </c>
      <c r="G137">
        <f>E137+3</f>
        <v>83</v>
      </c>
      <c r="H137" t="s">
        <v>20</v>
      </c>
      <c r="I137">
        <v>15</v>
      </c>
      <c r="J137">
        <v>1</v>
      </c>
      <c r="K137">
        <v>0</v>
      </c>
      <c r="L137">
        <v>0</v>
      </c>
      <c r="N137" t="s">
        <v>95</v>
      </c>
      <c r="O137" t="s">
        <v>26</v>
      </c>
      <c r="Q137">
        <v>2</v>
      </c>
      <c r="R137" t="b">
        <v>0</v>
      </c>
      <c r="S137" t="s">
        <v>312</v>
      </c>
      <c r="T137">
        <v>0</v>
      </c>
    </row>
    <row r="138" spans="1:20">
      <c r="A138" t="s">
        <v>145</v>
      </c>
      <c r="B138">
        <v>4</v>
      </c>
      <c r="C138" t="s">
        <v>19</v>
      </c>
      <c r="D138">
        <f>D137+18</f>
        <v>174</v>
      </c>
      <c r="E138">
        <f>E137</f>
        <v>80</v>
      </c>
      <c r="F138">
        <f>D138+4</f>
        <v>178</v>
      </c>
      <c r="G138">
        <f>E138+3</f>
        <v>83</v>
      </c>
      <c r="H138" t="s">
        <v>20</v>
      </c>
      <c r="I138">
        <v>15</v>
      </c>
      <c r="J138">
        <v>1</v>
      </c>
      <c r="K138">
        <v>0</v>
      </c>
      <c r="L138">
        <v>0</v>
      </c>
      <c r="N138" t="s">
        <v>95</v>
      </c>
      <c r="O138" t="s">
        <v>26</v>
      </c>
      <c r="Q138">
        <v>2</v>
      </c>
      <c r="R138" t="b">
        <v>0</v>
      </c>
      <c r="S138" t="s">
        <v>312</v>
      </c>
      <c r="T138">
        <v>0</v>
      </c>
    </row>
    <row r="139" spans="1:20">
      <c r="A139" t="s">
        <v>146</v>
      </c>
      <c r="B139">
        <v>4</v>
      </c>
      <c r="C139" t="s">
        <v>19</v>
      </c>
      <c r="D139">
        <f>D138+18</f>
        <v>192</v>
      </c>
      <c r="E139">
        <f>E138</f>
        <v>80</v>
      </c>
      <c r="F139">
        <f>D139+4</f>
        <v>196</v>
      </c>
      <c r="G139">
        <f>E139+3</f>
        <v>83</v>
      </c>
      <c r="H139" t="s">
        <v>20</v>
      </c>
      <c r="I139">
        <v>15</v>
      </c>
      <c r="J139">
        <v>1</v>
      </c>
      <c r="K139">
        <v>0</v>
      </c>
      <c r="L139">
        <v>0</v>
      </c>
      <c r="N139" t="s">
        <v>95</v>
      </c>
      <c r="O139" t="s">
        <v>26</v>
      </c>
      <c r="Q139">
        <v>2</v>
      </c>
      <c r="R139" t="b">
        <v>0</v>
      </c>
      <c r="S139" t="s">
        <v>312</v>
      </c>
      <c r="T139">
        <v>0</v>
      </c>
    </row>
    <row r="140" spans="1:20">
      <c r="A140" t="s">
        <v>147</v>
      </c>
      <c r="B140">
        <v>4</v>
      </c>
      <c r="C140" t="s">
        <v>19</v>
      </c>
      <c r="D140">
        <f t="shared" ref="D140:D154" si="4">D135</f>
        <v>101</v>
      </c>
      <c r="E140">
        <f>E135+14</f>
        <v>93</v>
      </c>
      <c r="F140">
        <f>F135</f>
        <v>138</v>
      </c>
      <c r="G140">
        <f>E140+4</f>
        <v>97</v>
      </c>
      <c r="H140" t="s">
        <v>266</v>
      </c>
      <c r="I140">
        <v>8</v>
      </c>
      <c r="J140">
        <v>0</v>
      </c>
      <c r="K140">
        <v>0</v>
      </c>
      <c r="L140">
        <v>0</v>
      </c>
      <c r="N140" t="s">
        <v>95</v>
      </c>
      <c r="O140" t="s">
        <v>26</v>
      </c>
      <c r="Q140">
        <v>3</v>
      </c>
      <c r="R140" t="b">
        <v>1</v>
      </c>
      <c r="S140" t="s">
        <v>312</v>
      </c>
      <c r="T140">
        <v>0</v>
      </c>
    </row>
    <row r="141" spans="1:20">
      <c r="A141" t="s">
        <v>148</v>
      </c>
      <c r="B141">
        <v>4</v>
      </c>
      <c r="C141" t="s">
        <v>19</v>
      </c>
      <c r="D141">
        <f t="shared" si="4"/>
        <v>138</v>
      </c>
      <c r="E141">
        <f>E140+1</f>
        <v>94</v>
      </c>
      <c r="F141">
        <f>D141+4</f>
        <v>142</v>
      </c>
      <c r="G141">
        <f>E141+3</f>
        <v>97</v>
      </c>
      <c r="H141" t="s">
        <v>20</v>
      </c>
      <c r="I141">
        <v>15</v>
      </c>
      <c r="J141">
        <v>1</v>
      </c>
      <c r="K141">
        <v>0</v>
      </c>
      <c r="L141">
        <v>0</v>
      </c>
      <c r="N141" t="s">
        <v>95</v>
      </c>
      <c r="O141" t="s">
        <v>26</v>
      </c>
      <c r="Q141">
        <v>2</v>
      </c>
      <c r="R141" t="b">
        <v>0</v>
      </c>
      <c r="S141" t="s">
        <v>312</v>
      </c>
      <c r="T141">
        <v>0</v>
      </c>
    </row>
    <row r="142" spans="1:20">
      <c r="A142" t="s">
        <v>149</v>
      </c>
      <c r="B142">
        <v>4</v>
      </c>
      <c r="C142" t="s">
        <v>19</v>
      </c>
      <c r="D142">
        <f t="shared" si="4"/>
        <v>156</v>
      </c>
      <c r="E142">
        <f>E141</f>
        <v>94</v>
      </c>
      <c r="F142">
        <f>D142+4</f>
        <v>160</v>
      </c>
      <c r="G142">
        <f>E142+3</f>
        <v>97</v>
      </c>
      <c r="H142" t="s">
        <v>20</v>
      </c>
      <c r="I142">
        <v>15</v>
      </c>
      <c r="J142">
        <v>1</v>
      </c>
      <c r="K142">
        <v>0</v>
      </c>
      <c r="L142">
        <v>0</v>
      </c>
      <c r="N142" t="s">
        <v>95</v>
      </c>
      <c r="O142" t="s">
        <v>26</v>
      </c>
      <c r="Q142">
        <v>2</v>
      </c>
      <c r="R142" t="b">
        <v>0</v>
      </c>
      <c r="S142" t="s">
        <v>312</v>
      </c>
      <c r="T142">
        <v>0</v>
      </c>
    </row>
    <row r="143" spans="1:20">
      <c r="A143" t="s">
        <v>150</v>
      </c>
      <c r="B143">
        <v>4</v>
      </c>
      <c r="C143" t="s">
        <v>19</v>
      </c>
      <c r="D143">
        <f t="shared" si="4"/>
        <v>174</v>
      </c>
      <c r="E143">
        <f>E142</f>
        <v>94</v>
      </c>
      <c r="F143">
        <f>D143+4</f>
        <v>178</v>
      </c>
      <c r="G143">
        <f>E143+3</f>
        <v>97</v>
      </c>
      <c r="H143" t="s">
        <v>20</v>
      </c>
      <c r="I143">
        <v>15</v>
      </c>
      <c r="J143">
        <v>1</v>
      </c>
      <c r="K143">
        <v>0</v>
      </c>
      <c r="L143">
        <v>0</v>
      </c>
      <c r="N143" t="s">
        <v>95</v>
      </c>
      <c r="O143" t="s">
        <v>26</v>
      </c>
      <c r="Q143">
        <v>2</v>
      </c>
      <c r="R143" t="b">
        <v>0</v>
      </c>
      <c r="S143" t="s">
        <v>312</v>
      </c>
      <c r="T143">
        <v>0</v>
      </c>
    </row>
    <row r="144" spans="1:20">
      <c r="A144" t="s">
        <v>151</v>
      </c>
      <c r="B144">
        <v>4</v>
      </c>
      <c r="C144" t="s">
        <v>19</v>
      </c>
      <c r="D144">
        <f t="shared" si="4"/>
        <v>192</v>
      </c>
      <c r="E144">
        <f>E143</f>
        <v>94</v>
      </c>
      <c r="F144">
        <f>D144+4</f>
        <v>196</v>
      </c>
      <c r="G144">
        <f>E144+3</f>
        <v>97</v>
      </c>
      <c r="H144" t="s">
        <v>20</v>
      </c>
      <c r="I144">
        <v>15</v>
      </c>
      <c r="J144">
        <v>1</v>
      </c>
      <c r="K144">
        <v>0</v>
      </c>
      <c r="L144">
        <v>0</v>
      </c>
      <c r="N144" t="s">
        <v>95</v>
      </c>
      <c r="O144" t="s">
        <v>26</v>
      </c>
      <c r="Q144">
        <v>2</v>
      </c>
      <c r="R144" t="b">
        <v>0</v>
      </c>
      <c r="S144" t="s">
        <v>312</v>
      </c>
      <c r="T144">
        <v>0</v>
      </c>
    </row>
    <row r="145" spans="1:20">
      <c r="A145" t="s">
        <v>152</v>
      </c>
      <c r="B145">
        <v>4</v>
      </c>
      <c r="C145" t="s">
        <v>19</v>
      </c>
      <c r="D145">
        <f t="shared" si="4"/>
        <v>101</v>
      </c>
      <c r="E145">
        <f>E140+11</f>
        <v>104</v>
      </c>
      <c r="F145">
        <f>F140</f>
        <v>138</v>
      </c>
      <c r="G145">
        <f>E145+4</f>
        <v>108</v>
      </c>
      <c r="H145" t="s">
        <v>266</v>
      </c>
      <c r="I145">
        <v>8</v>
      </c>
      <c r="J145">
        <v>0</v>
      </c>
      <c r="K145">
        <v>0</v>
      </c>
      <c r="L145">
        <v>0</v>
      </c>
      <c r="N145" t="s">
        <v>95</v>
      </c>
      <c r="O145" t="s">
        <v>26</v>
      </c>
      <c r="Q145">
        <v>3</v>
      </c>
      <c r="R145" t="b">
        <v>1</v>
      </c>
      <c r="S145" t="s">
        <v>312</v>
      </c>
      <c r="T145">
        <v>0</v>
      </c>
    </row>
    <row r="146" spans="1:20">
      <c r="A146" t="s">
        <v>153</v>
      </c>
      <c r="B146">
        <v>4</v>
      </c>
      <c r="C146" t="s">
        <v>19</v>
      </c>
      <c r="D146">
        <f t="shared" si="4"/>
        <v>138</v>
      </c>
      <c r="E146">
        <f>E145+1</f>
        <v>105</v>
      </c>
      <c r="F146">
        <f>D146+4</f>
        <v>142</v>
      </c>
      <c r="G146">
        <f>E146+3</f>
        <v>108</v>
      </c>
      <c r="H146" t="s">
        <v>20</v>
      </c>
      <c r="I146">
        <v>15</v>
      </c>
      <c r="J146">
        <v>1</v>
      </c>
      <c r="K146">
        <v>0</v>
      </c>
      <c r="L146">
        <v>0</v>
      </c>
      <c r="N146" t="s">
        <v>95</v>
      </c>
      <c r="O146" t="s">
        <v>26</v>
      </c>
      <c r="Q146">
        <v>2</v>
      </c>
      <c r="R146" t="b">
        <v>0</v>
      </c>
      <c r="S146" t="s">
        <v>312</v>
      </c>
      <c r="T146">
        <v>0</v>
      </c>
    </row>
    <row r="147" spans="1:20">
      <c r="A147" t="s">
        <v>154</v>
      </c>
      <c r="B147">
        <v>4</v>
      </c>
      <c r="C147" t="s">
        <v>19</v>
      </c>
      <c r="D147">
        <f t="shared" si="4"/>
        <v>156</v>
      </c>
      <c r="E147">
        <f>E146</f>
        <v>105</v>
      </c>
      <c r="F147">
        <f>D147+4</f>
        <v>160</v>
      </c>
      <c r="G147">
        <f>E147+3</f>
        <v>108</v>
      </c>
      <c r="H147" t="s">
        <v>20</v>
      </c>
      <c r="I147">
        <v>15</v>
      </c>
      <c r="J147">
        <v>1</v>
      </c>
      <c r="K147">
        <v>0</v>
      </c>
      <c r="L147">
        <v>0</v>
      </c>
      <c r="N147" t="s">
        <v>95</v>
      </c>
      <c r="O147" t="s">
        <v>26</v>
      </c>
      <c r="Q147">
        <v>2</v>
      </c>
      <c r="R147" t="b">
        <v>0</v>
      </c>
      <c r="S147" t="s">
        <v>312</v>
      </c>
      <c r="T147">
        <v>0</v>
      </c>
    </row>
    <row r="148" spans="1:20">
      <c r="A148" t="s">
        <v>155</v>
      </c>
      <c r="B148">
        <v>4</v>
      </c>
      <c r="C148" t="s">
        <v>19</v>
      </c>
      <c r="D148">
        <f t="shared" si="4"/>
        <v>174</v>
      </c>
      <c r="E148">
        <f>E147</f>
        <v>105</v>
      </c>
      <c r="F148">
        <f>D148+4</f>
        <v>178</v>
      </c>
      <c r="G148">
        <f>E148+3</f>
        <v>108</v>
      </c>
      <c r="H148" t="s">
        <v>20</v>
      </c>
      <c r="I148">
        <v>15</v>
      </c>
      <c r="J148">
        <v>1</v>
      </c>
      <c r="K148">
        <v>0</v>
      </c>
      <c r="L148">
        <v>0</v>
      </c>
      <c r="N148" t="s">
        <v>95</v>
      </c>
      <c r="O148" t="s">
        <v>26</v>
      </c>
      <c r="Q148">
        <v>2</v>
      </c>
      <c r="R148" t="b">
        <v>0</v>
      </c>
      <c r="S148" t="s">
        <v>312</v>
      </c>
      <c r="T148">
        <v>0</v>
      </c>
    </row>
    <row r="149" spans="1:20">
      <c r="A149" t="s">
        <v>156</v>
      </c>
      <c r="B149">
        <v>4</v>
      </c>
      <c r="C149" t="s">
        <v>19</v>
      </c>
      <c r="D149">
        <f t="shared" si="4"/>
        <v>192</v>
      </c>
      <c r="E149">
        <f>E148</f>
        <v>105</v>
      </c>
      <c r="F149">
        <f>D149+4</f>
        <v>196</v>
      </c>
      <c r="G149">
        <f>E149+3</f>
        <v>108</v>
      </c>
      <c r="H149" t="s">
        <v>20</v>
      </c>
      <c r="I149">
        <v>15</v>
      </c>
      <c r="J149">
        <v>1</v>
      </c>
      <c r="K149">
        <v>0</v>
      </c>
      <c r="L149">
        <v>0</v>
      </c>
      <c r="N149" t="s">
        <v>95</v>
      </c>
      <c r="O149" t="s">
        <v>26</v>
      </c>
      <c r="Q149">
        <v>2</v>
      </c>
      <c r="R149" t="b">
        <v>0</v>
      </c>
      <c r="S149" t="s">
        <v>312</v>
      </c>
      <c r="T149">
        <v>0</v>
      </c>
    </row>
    <row r="150" spans="1:20">
      <c r="A150" t="s">
        <v>157</v>
      </c>
      <c r="B150">
        <v>4</v>
      </c>
      <c r="C150" t="s">
        <v>19</v>
      </c>
      <c r="D150">
        <f t="shared" si="4"/>
        <v>101</v>
      </c>
      <c r="E150">
        <f>E145+11</f>
        <v>115</v>
      </c>
      <c r="F150">
        <f>F145</f>
        <v>138</v>
      </c>
      <c r="G150">
        <f>E150+4</f>
        <v>119</v>
      </c>
      <c r="H150" t="s">
        <v>266</v>
      </c>
      <c r="I150">
        <v>8</v>
      </c>
      <c r="J150">
        <v>0</v>
      </c>
      <c r="K150">
        <v>0</v>
      </c>
      <c r="L150">
        <v>0</v>
      </c>
      <c r="N150" t="s">
        <v>95</v>
      </c>
      <c r="O150" t="s">
        <v>26</v>
      </c>
      <c r="Q150">
        <v>3</v>
      </c>
      <c r="R150" t="b">
        <v>1</v>
      </c>
      <c r="S150" t="s">
        <v>312</v>
      </c>
      <c r="T150">
        <v>0</v>
      </c>
    </row>
    <row r="151" spans="1:20">
      <c r="A151" t="s">
        <v>158</v>
      </c>
      <c r="B151">
        <v>4</v>
      </c>
      <c r="C151" t="s">
        <v>19</v>
      </c>
      <c r="D151">
        <f t="shared" si="4"/>
        <v>138</v>
      </c>
      <c r="E151">
        <f>E150+1</f>
        <v>116</v>
      </c>
      <c r="F151">
        <f>D151+4</f>
        <v>142</v>
      </c>
      <c r="G151">
        <f>E151+3</f>
        <v>119</v>
      </c>
      <c r="H151" t="s">
        <v>20</v>
      </c>
      <c r="I151">
        <v>15</v>
      </c>
      <c r="J151">
        <v>1</v>
      </c>
      <c r="K151">
        <v>0</v>
      </c>
      <c r="L151">
        <v>0</v>
      </c>
      <c r="N151" t="s">
        <v>95</v>
      </c>
      <c r="O151" t="s">
        <v>26</v>
      </c>
      <c r="Q151">
        <v>2</v>
      </c>
      <c r="R151" t="b">
        <v>0</v>
      </c>
      <c r="S151" t="s">
        <v>312</v>
      </c>
      <c r="T151">
        <v>0</v>
      </c>
    </row>
    <row r="152" spans="1:20">
      <c r="A152" t="s">
        <v>159</v>
      </c>
      <c r="B152">
        <v>4</v>
      </c>
      <c r="C152" t="s">
        <v>19</v>
      </c>
      <c r="D152">
        <f t="shared" si="4"/>
        <v>156</v>
      </c>
      <c r="E152">
        <f>E151</f>
        <v>116</v>
      </c>
      <c r="F152">
        <f>D152+4</f>
        <v>160</v>
      </c>
      <c r="G152">
        <f>E152+3</f>
        <v>119</v>
      </c>
      <c r="H152" t="s">
        <v>20</v>
      </c>
      <c r="I152">
        <v>15</v>
      </c>
      <c r="J152">
        <v>1</v>
      </c>
      <c r="K152">
        <v>0</v>
      </c>
      <c r="L152">
        <v>0</v>
      </c>
      <c r="N152" t="s">
        <v>95</v>
      </c>
      <c r="O152" t="s">
        <v>26</v>
      </c>
      <c r="Q152">
        <v>2</v>
      </c>
      <c r="R152" t="b">
        <v>0</v>
      </c>
      <c r="S152" t="s">
        <v>312</v>
      </c>
      <c r="T152">
        <v>0</v>
      </c>
    </row>
    <row r="153" spans="1:20">
      <c r="A153" t="s">
        <v>160</v>
      </c>
      <c r="B153">
        <v>4</v>
      </c>
      <c r="C153" t="s">
        <v>19</v>
      </c>
      <c r="D153">
        <f t="shared" si="4"/>
        <v>174</v>
      </c>
      <c r="E153">
        <f>E152</f>
        <v>116</v>
      </c>
      <c r="F153">
        <f>D153+4</f>
        <v>178</v>
      </c>
      <c r="G153">
        <f>E153+3</f>
        <v>119</v>
      </c>
      <c r="H153" t="s">
        <v>20</v>
      </c>
      <c r="I153">
        <v>15</v>
      </c>
      <c r="J153">
        <v>1</v>
      </c>
      <c r="K153">
        <v>0</v>
      </c>
      <c r="L153">
        <v>0</v>
      </c>
      <c r="N153" t="s">
        <v>95</v>
      </c>
      <c r="O153" t="s">
        <v>26</v>
      </c>
      <c r="Q153">
        <v>2</v>
      </c>
      <c r="R153" t="b">
        <v>0</v>
      </c>
      <c r="S153" t="s">
        <v>312</v>
      </c>
      <c r="T153">
        <v>0</v>
      </c>
    </row>
    <row r="154" spans="1:20">
      <c r="A154" t="s">
        <v>161</v>
      </c>
      <c r="B154">
        <v>4</v>
      </c>
      <c r="C154" t="s">
        <v>19</v>
      </c>
      <c r="D154">
        <f t="shared" si="4"/>
        <v>192</v>
      </c>
      <c r="E154">
        <f>E153</f>
        <v>116</v>
      </c>
      <c r="F154">
        <f>D154+4</f>
        <v>196</v>
      </c>
      <c r="G154">
        <f>E154+3</f>
        <v>119</v>
      </c>
      <c r="H154" t="s">
        <v>20</v>
      </c>
      <c r="I154">
        <v>15</v>
      </c>
      <c r="J154">
        <v>1</v>
      </c>
      <c r="K154">
        <v>0</v>
      </c>
      <c r="L154">
        <v>0</v>
      </c>
      <c r="N154" t="s">
        <v>95</v>
      </c>
      <c r="O154" t="s">
        <v>26</v>
      </c>
      <c r="Q154">
        <v>2</v>
      </c>
      <c r="R154" t="b">
        <v>0</v>
      </c>
      <c r="S154" t="s">
        <v>312</v>
      </c>
      <c r="T154">
        <v>0</v>
      </c>
    </row>
    <row r="155" spans="1:20">
      <c r="A155" t="s">
        <v>81</v>
      </c>
      <c r="B155">
        <v>4</v>
      </c>
      <c r="C155" t="s">
        <v>19</v>
      </c>
      <c r="D155">
        <v>7</v>
      </c>
      <c r="E155">
        <f>G125+11</f>
        <v>135</v>
      </c>
      <c r="F155">
        <v>94</v>
      </c>
      <c r="G155">
        <f>E155+3</f>
        <v>138</v>
      </c>
      <c r="H155" t="s">
        <v>266</v>
      </c>
      <c r="I155">
        <v>12</v>
      </c>
      <c r="J155">
        <v>1</v>
      </c>
      <c r="K155">
        <v>0</v>
      </c>
      <c r="L155">
        <v>0</v>
      </c>
      <c r="N155" t="s">
        <v>21</v>
      </c>
      <c r="O155" t="s">
        <v>26</v>
      </c>
      <c r="Q155">
        <v>2</v>
      </c>
      <c r="R155" t="b">
        <v>0</v>
      </c>
      <c r="S155" t="s">
        <v>312</v>
      </c>
      <c r="T155">
        <v>0</v>
      </c>
    </row>
    <row r="156" spans="1:20">
      <c r="A156" t="s">
        <v>173</v>
      </c>
      <c r="B156">
        <v>4</v>
      </c>
      <c r="C156" t="s">
        <v>19</v>
      </c>
      <c r="D156">
        <v>101</v>
      </c>
      <c r="E156">
        <f>G155+4</f>
        <v>142</v>
      </c>
      <c r="F156">
        <v>205</v>
      </c>
      <c r="G156">
        <f>E156+4</f>
        <v>146</v>
      </c>
      <c r="H156" t="s">
        <v>266</v>
      </c>
      <c r="I156">
        <v>9</v>
      </c>
      <c r="J156">
        <v>0</v>
      </c>
      <c r="K156">
        <v>0</v>
      </c>
      <c r="L156">
        <v>0</v>
      </c>
      <c r="N156" t="s">
        <v>21</v>
      </c>
      <c r="O156" t="s">
        <v>265</v>
      </c>
      <c r="P156" s="1"/>
      <c r="Q156">
        <v>2</v>
      </c>
      <c r="R156" t="b">
        <v>1</v>
      </c>
      <c r="S156" t="s">
        <v>312</v>
      </c>
      <c r="T156">
        <v>0</v>
      </c>
    </row>
    <row r="157" spans="1:20">
      <c r="A157" t="s">
        <v>82</v>
      </c>
      <c r="B157">
        <v>4</v>
      </c>
      <c r="C157" t="s">
        <v>25</v>
      </c>
      <c r="D157">
        <v>5</v>
      </c>
      <c r="E157">
        <f>G155+4</f>
        <v>142</v>
      </c>
      <c r="F157">
        <f>D157+88</f>
        <v>93</v>
      </c>
      <c r="G157">
        <f>E157+80</f>
        <v>222</v>
      </c>
      <c r="I157">
        <v>0</v>
      </c>
      <c r="J157">
        <v>0</v>
      </c>
      <c r="K157">
        <v>0</v>
      </c>
      <c r="L157">
        <v>0</v>
      </c>
      <c r="N157" t="s">
        <v>21</v>
      </c>
      <c r="O157" t="s">
        <v>26</v>
      </c>
      <c r="Q157">
        <v>2</v>
      </c>
      <c r="R157" t="b">
        <v>0</v>
      </c>
      <c r="S157" t="s">
        <v>312</v>
      </c>
      <c r="T157">
        <v>0</v>
      </c>
    </row>
    <row r="158" spans="1:20">
      <c r="A158" t="s">
        <v>172</v>
      </c>
      <c r="B158">
        <v>4</v>
      </c>
      <c r="C158" t="s">
        <v>38</v>
      </c>
      <c r="D158">
        <v>100</v>
      </c>
      <c r="E158">
        <f>G157-28</f>
        <v>194</v>
      </c>
      <c r="F158">
        <f>F163</f>
        <v>203</v>
      </c>
      <c r="G158">
        <f>G157+4</f>
        <v>226</v>
      </c>
      <c r="I158">
        <v>0</v>
      </c>
      <c r="J158">
        <v>1</v>
      </c>
      <c r="K158">
        <v>0</v>
      </c>
      <c r="L158">
        <v>0</v>
      </c>
      <c r="M158" t="s">
        <v>95</v>
      </c>
      <c r="N158" t="s">
        <v>95</v>
      </c>
      <c r="O158" t="s">
        <v>26</v>
      </c>
      <c r="Q158">
        <v>0</v>
      </c>
      <c r="R158" t="b">
        <v>0</v>
      </c>
      <c r="S158" t="s">
        <v>312</v>
      </c>
      <c r="T158">
        <v>0</v>
      </c>
    </row>
    <row r="159" spans="1:20">
      <c r="A159" t="s">
        <v>232</v>
      </c>
      <c r="B159">
        <v>4</v>
      </c>
      <c r="C159" t="s">
        <v>19</v>
      </c>
      <c r="D159">
        <f>D158+1</f>
        <v>101</v>
      </c>
      <c r="E159">
        <f>E158+2</f>
        <v>196</v>
      </c>
      <c r="F159">
        <v>174</v>
      </c>
      <c r="G159">
        <f>E159+3</f>
        <v>199</v>
      </c>
      <c r="H159" t="s">
        <v>266</v>
      </c>
      <c r="I159">
        <v>8</v>
      </c>
      <c r="J159">
        <v>1</v>
      </c>
      <c r="K159">
        <v>0</v>
      </c>
      <c r="L159">
        <v>0</v>
      </c>
      <c r="N159" t="s">
        <v>95</v>
      </c>
      <c r="O159" t="s">
        <v>26</v>
      </c>
      <c r="Q159">
        <v>3</v>
      </c>
      <c r="R159" t="b">
        <v>0</v>
      </c>
      <c r="S159" t="s">
        <v>312</v>
      </c>
      <c r="T159">
        <v>0</v>
      </c>
    </row>
    <row r="160" spans="1:20">
      <c r="A160" t="s">
        <v>96</v>
      </c>
      <c r="B160">
        <v>4</v>
      </c>
      <c r="C160" t="s">
        <v>19</v>
      </c>
      <c r="D160">
        <f>D158+30</f>
        <v>130</v>
      </c>
      <c r="E160">
        <f>E158+7</f>
        <v>201</v>
      </c>
      <c r="F160">
        <f>D160+18</f>
        <v>148</v>
      </c>
      <c r="G160">
        <f>E160+3</f>
        <v>204</v>
      </c>
      <c r="H160" t="s">
        <v>266</v>
      </c>
      <c r="I160">
        <v>8</v>
      </c>
      <c r="J160">
        <v>0</v>
      </c>
      <c r="K160">
        <v>0</v>
      </c>
      <c r="L160">
        <v>0</v>
      </c>
      <c r="N160" t="s">
        <v>95</v>
      </c>
      <c r="O160" t="s">
        <v>39</v>
      </c>
      <c r="Q160">
        <v>3</v>
      </c>
      <c r="R160" t="b">
        <v>1</v>
      </c>
      <c r="S160" t="s">
        <v>312</v>
      </c>
      <c r="T160">
        <v>0</v>
      </c>
    </row>
    <row r="161" spans="1:20">
      <c r="A161" t="s">
        <v>97</v>
      </c>
      <c r="B161">
        <v>4</v>
      </c>
      <c r="C161" t="s">
        <v>19</v>
      </c>
      <c r="D161">
        <f>D164</f>
        <v>149</v>
      </c>
      <c r="E161">
        <f>E160</f>
        <v>201</v>
      </c>
      <c r="F161">
        <f>D165-1</f>
        <v>166</v>
      </c>
      <c r="G161">
        <f>E161+3</f>
        <v>204</v>
      </c>
      <c r="H161" t="s">
        <v>266</v>
      </c>
      <c r="I161">
        <v>8</v>
      </c>
      <c r="J161">
        <v>0</v>
      </c>
      <c r="K161">
        <v>0</v>
      </c>
      <c r="L161">
        <v>0</v>
      </c>
      <c r="N161" t="s">
        <v>95</v>
      </c>
      <c r="O161" t="s">
        <v>39</v>
      </c>
      <c r="Q161">
        <v>3</v>
      </c>
      <c r="R161" t="b">
        <v>1</v>
      </c>
      <c r="S161" t="s">
        <v>312</v>
      </c>
      <c r="T161">
        <v>0</v>
      </c>
    </row>
    <row r="162" spans="1:20">
      <c r="A162" t="s">
        <v>98</v>
      </c>
      <c r="B162">
        <v>4</v>
      </c>
      <c r="C162" t="s">
        <v>19</v>
      </c>
      <c r="D162">
        <f>D165-1</f>
        <v>166</v>
      </c>
      <c r="E162">
        <f>E161</f>
        <v>201</v>
      </c>
      <c r="F162">
        <f>D166+1</f>
        <v>186</v>
      </c>
      <c r="G162">
        <f>E162+3</f>
        <v>204</v>
      </c>
      <c r="H162" t="s">
        <v>266</v>
      </c>
      <c r="I162">
        <v>8</v>
      </c>
      <c r="J162">
        <v>0</v>
      </c>
      <c r="K162">
        <v>0</v>
      </c>
      <c r="L162">
        <v>0</v>
      </c>
      <c r="N162" t="s">
        <v>95</v>
      </c>
      <c r="O162" t="s">
        <v>39</v>
      </c>
      <c r="Q162">
        <v>3</v>
      </c>
      <c r="R162" t="b">
        <v>1</v>
      </c>
      <c r="S162" t="s">
        <v>312</v>
      </c>
      <c r="T162">
        <v>0</v>
      </c>
    </row>
    <row r="163" spans="1:20">
      <c r="A163" t="s">
        <v>99</v>
      </c>
      <c r="B163">
        <v>4</v>
      </c>
      <c r="C163" t="s">
        <v>19</v>
      </c>
      <c r="D163">
        <f>D166</f>
        <v>185</v>
      </c>
      <c r="E163">
        <f>E162</f>
        <v>201</v>
      </c>
      <c r="F163">
        <f>D163+18</f>
        <v>203</v>
      </c>
      <c r="G163">
        <f>E163+3</f>
        <v>204</v>
      </c>
      <c r="H163" t="s">
        <v>266</v>
      </c>
      <c r="I163">
        <v>8</v>
      </c>
      <c r="J163">
        <v>0</v>
      </c>
      <c r="K163">
        <v>0</v>
      </c>
      <c r="L163">
        <v>0</v>
      </c>
      <c r="N163" t="s">
        <v>95</v>
      </c>
      <c r="O163" t="s">
        <v>39</v>
      </c>
      <c r="Q163">
        <v>3</v>
      </c>
      <c r="R163" t="b">
        <v>1</v>
      </c>
      <c r="S163" t="s">
        <v>312</v>
      </c>
      <c r="T163">
        <v>0</v>
      </c>
    </row>
    <row r="164" spans="1:20">
      <c r="A164" t="s">
        <v>86</v>
      </c>
      <c r="B164">
        <v>4</v>
      </c>
      <c r="C164" t="s">
        <v>26</v>
      </c>
      <c r="D164">
        <f>F160+1</f>
        <v>149</v>
      </c>
      <c r="E164">
        <f>E160</f>
        <v>201</v>
      </c>
      <c r="F164">
        <f>F160+1</f>
        <v>149</v>
      </c>
      <c r="G164">
        <f>G172+3</f>
        <v>220</v>
      </c>
      <c r="I164">
        <v>0</v>
      </c>
      <c r="J164">
        <v>0</v>
      </c>
      <c r="K164">
        <v>0</v>
      </c>
      <c r="L164">
        <v>0</v>
      </c>
      <c r="N164" t="s">
        <v>95</v>
      </c>
      <c r="O164" t="s">
        <v>26</v>
      </c>
      <c r="Q164">
        <v>4</v>
      </c>
      <c r="R164" t="b">
        <v>0</v>
      </c>
      <c r="S164" t="s">
        <v>312</v>
      </c>
      <c r="T164">
        <v>0</v>
      </c>
    </row>
    <row r="165" spans="1:20">
      <c r="A165" t="s">
        <v>87</v>
      </c>
      <c r="B165">
        <v>4</v>
      </c>
      <c r="C165" t="s">
        <v>26</v>
      </c>
      <c r="D165">
        <f>D164+18</f>
        <v>167</v>
      </c>
      <c r="E165">
        <f>E160</f>
        <v>201</v>
      </c>
      <c r="F165">
        <f t="shared" ref="F165:F166" si="5">D165</f>
        <v>167</v>
      </c>
      <c r="G165">
        <f>G164</f>
        <v>220</v>
      </c>
      <c r="I165">
        <v>0</v>
      </c>
      <c r="J165">
        <v>0</v>
      </c>
      <c r="K165">
        <v>0</v>
      </c>
      <c r="L165">
        <v>0</v>
      </c>
      <c r="N165" t="s">
        <v>95</v>
      </c>
      <c r="O165" t="s">
        <v>26</v>
      </c>
      <c r="Q165">
        <v>4</v>
      </c>
      <c r="R165" t="b">
        <v>0</v>
      </c>
      <c r="S165" t="s">
        <v>312</v>
      </c>
      <c r="T165">
        <v>0</v>
      </c>
    </row>
    <row r="166" spans="1:20">
      <c r="A166" t="s">
        <v>88</v>
      </c>
      <c r="B166">
        <v>4</v>
      </c>
      <c r="C166" t="s">
        <v>26</v>
      </c>
      <c r="D166">
        <f>D165+18</f>
        <v>185</v>
      </c>
      <c r="E166">
        <f>E160</f>
        <v>201</v>
      </c>
      <c r="F166">
        <f t="shared" si="5"/>
        <v>185</v>
      </c>
      <c r="G166">
        <f>G165</f>
        <v>220</v>
      </c>
      <c r="I166">
        <v>0</v>
      </c>
      <c r="J166">
        <v>0</v>
      </c>
      <c r="K166">
        <v>0</v>
      </c>
      <c r="L166">
        <v>0</v>
      </c>
      <c r="N166" t="s">
        <v>95</v>
      </c>
      <c r="O166" t="s">
        <v>26</v>
      </c>
      <c r="Q166">
        <v>4</v>
      </c>
      <c r="R166" t="b">
        <v>0</v>
      </c>
      <c r="S166" t="s">
        <v>312</v>
      </c>
      <c r="T166">
        <v>0</v>
      </c>
    </row>
    <row r="167" spans="1:20">
      <c r="A167" t="s">
        <v>102</v>
      </c>
      <c r="B167">
        <v>4</v>
      </c>
      <c r="C167" t="s">
        <v>26</v>
      </c>
      <c r="D167">
        <f>D158</f>
        <v>100</v>
      </c>
      <c r="E167">
        <f>E160+10</f>
        <v>211</v>
      </c>
      <c r="F167">
        <f>F158</f>
        <v>203</v>
      </c>
      <c r="G167">
        <f>E167</f>
        <v>211</v>
      </c>
      <c r="I167">
        <v>0</v>
      </c>
      <c r="J167">
        <v>0</v>
      </c>
      <c r="K167">
        <v>0</v>
      </c>
      <c r="L167">
        <v>0</v>
      </c>
      <c r="N167" t="s">
        <v>95</v>
      </c>
      <c r="O167" t="s">
        <v>26</v>
      </c>
      <c r="Q167">
        <v>4</v>
      </c>
      <c r="R167" t="b">
        <v>0</v>
      </c>
      <c r="S167" t="s">
        <v>312</v>
      </c>
      <c r="T167">
        <v>0</v>
      </c>
    </row>
    <row r="168" spans="1:20">
      <c r="A168" t="s">
        <v>165</v>
      </c>
      <c r="B168">
        <v>4</v>
      </c>
      <c r="C168" t="s">
        <v>19</v>
      </c>
      <c r="D168">
        <f>D158+1</f>
        <v>101</v>
      </c>
      <c r="E168">
        <f>E167+2</f>
        <v>213</v>
      </c>
      <c r="F168">
        <f>D168+36</f>
        <v>137</v>
      </c>
      <c r="G168">
        <f>E168+4</f>
        <v>217</v>
      </c>
      <c r="H168" t="s">
        <v>266</v>
      </c>
      <c r="I168">
        <v>8</v>
      </c>
      <c r="J168">
        <v>0</v>
      </c>
      <c r="K168">
        <v>0</v>
      </c>
      <c r="L168">
        <v>0</v>
      </c>
      <c r="N168" t="s">
        <v>95</v>
      </c>
      <c r="O168" t="s">
        <v>26</v>
      </c>
      <c r="Q168">
        <v>3</v>
      </c>
      <c r="R168" t="b">
        <v>1</v>
      </c>
      <c r="S168" t="s">
        <v>312</v>
      </c>
      <c r="T168">
        <v>0</v>
      </c>
    </row>
    <row r="169" spans="1:20">
      <c r="A169" t="s">
        <v>166</v>
      </c>
      <c r="B169">
        <v>4</v>
      </c>
      <c r="C169" t="s">
        <v>19</v>
      </c>
      <c r="D169">
        <f>D160+8</f>
        <v>138</v>
      </c>
      <c r="E169">
        <f>E168+1</f>
        <v>214</v>
      </c>
      <c r="F169">
        <f>D169+4</f>
        <v>142</v>
      </c>
      <c r="G169">
        <f>E169+3</f>
        <v>217</v>
      </c>
      <c r="H169" t="s">
        <v>20</v>
      </c>
      <c r="I169">
        <v>15</v>
      </c>
      <c r="J169">
        <v>1</v>
      </c>
      <c r="K169">
        <v>0</v>
      </c>
      <c r="L169">
        <v>0</v>
      </c>
      <c r="N169" t="s">
        <v>95</v>
      </c>
      <c r="O169" t="s">
        <v>26</v>
      </c>
      <c r="Q169">
        <v>2</v>
      </c>
      <c r="R169" t="b">
        <v>0</v>
      </c>
      <c r="S169" t="s">
        <v>312</v>
      </c>
      <c r="T169">
        <v>0</v>
      </c>
    </row>
    <row r="170" spans="1:20">
      <c r="A170" t="s">
        <v>167</v>
      </c>
      <c r="B170">
        <v>4</v>
      </c>
      <c r="C170" t="s">
        <v>19</v>
      </c>
      <c r="D170">
        <f>D169+18</f>
        <v>156</v>
      </c>
      <c r="E170">
        <f>E169</f>
        <v>214</v>
      </c>
      <c r="F170">
        <f>D170+4</f>
        <v>160</v>
      </c>
      <c r="G170">
        <f>E170+3</f>
        <v>217</v>
      </c>
      <c r="H170" t="s">
        <v>20</v>
      </c>
      <c r="I170">
        <v>15</v>
      </c>
      <c r="J170">
        <v>1</v>
      </c>
      <c r="K170">
        <v>0</v>
      </c>
      <c r="L170">
        <v>0</v>
      </c>
      <c r="N170" t="s">
        <v>95</v>
      </c>
      <c r="O170" t="s">
        <v>26</v>
      </c>
      <c r="Q170">
        <v>2</v>
      </c>
      <c r="R170" t="b">
        <v>0</v>
      </c>
      <c r="S170" t="s">
        <v>312</v>
      </c>
      <c r="T170">
        <v>0</v>
      </c>
    </row>
    <row r="171" spans="1:20">
      <c r="A171" t="s">
        <v>168</v>
      </c>
      <c r="B171">
        <v>4</v>
      </c>
      <c r="C171" t="s">
        <v>19</v>
      </c>
      <c r="D171">
        <f>D170+18</f>
        <v>174</v>
      </c>
      <c r="E171">
        <f>E170</f>
        <v>214</v>
      </c>
      <c r="F171">
        <f>D171+4</f>
        <v>178</v>
      </c>
      <c r="G171">
        <f>E171+3</f>
        <v>217</v>
      </c>
      <c r="H171" t="s">
        <v>20</v>
      </c>
      <c r="I171">
        <v>15</v>
      </c>
      <c r="J171">
        <v>1</v>
      </c>
      <c r="K171">
        <v>0</v>
      </c>
      <c r="L171">
        <v>0</v>
      </c>
      <c r="N171" t="s">
        <v>95</v>
      </c>
      <c r="O171" t="s">
        <v>26</v>
      </c>
      <c r="Q171">
        <v>2</v>
      </c>
      <c r="R171" t="b">
        <v>0</v>
      </c>
      <c r="S171" t="s">
        <v>312</v>
      </c>
      <c r="T171">
        <v>0</v>
      </c>
    </row>
    <row r="172" spans="1:20">
      <c r="A172" t="s">
        <v>169</v>
      </c>
      <c r="B172">
        <v>4</v>
      </c>
      <c r="C172" t="s">
        <v>19</v>
      </c>
      <c r="D172">
        <f>D171+18</f>
        <v>192</v>
      </c>
      <c r="E172">
        <f>E171</f>
        <v>214</v>
      </c>
      <c r="F172">
        <f>D172+4</f>
        <v>196</v>
      </c>
      <c r="G172">
        <f>E172+3</f>
        <v>217</v>
      </c>
      <c r="H172" t="s">
        <v>20</v>
      </c>
      <c r="I172">
        <v>15</v>
      </c>
      <c r="J172">
        <v>1</v>
      </c>
      <c r="K172">
        <v>0</v>
      </c>
      <c r="L172">
        <v>0</v>
      </c>
      <c r="N172" t="s">
        <v>95</v>
      </c>
      <c r="O172" t="s">
        <v>26</v>
      </c>
      <c r="Q172">
        <v>2</v>
      </c>
      <c r="R172" t="b">
        <v>0</v>
      </c>
      <c r="S172" t="s">
        <v>312</v>
      </c>
      <c r="T172">
        <v>0</v>
      </c>
    </row>
    <row r="173" spans="1:20">
      <c r="A173" t="s">
        <v>364</v>
      </c>
      <c r="B173">
        <v>4</v>
      </c>
      <c r="C173" t="s">
        <v>38</v>
      </c>
      <c r="D173">
        <v>0</v>
      </c>
      <c r="E173">
        <f>G158+4</f>
        <v>230</v>
      </c>
      <c r="F173">
        <v>203</v>
      </c>
      <c r="G173">
        <v>298</v>
      </c>
      <c r="I173">
        <v>0</v>
      </c>
      <c r="J173">
        <v>1</v>
      </c>
      <c r="K173">
        <v>0</v>
      </c>
      <c r="L173">
        <v>0</v>
      </c>
      <c r="M173" t="s">
        <v>103</v>
      </c>
      <c r="N173" t="s">
        <v>103</v>
      </c>
      <c r="O173" t="s">
        <v>26</v>
      </c>
      <c r="Q173">
        <v>2</v>
      </c>
      <c r="R173" t="b">
        <v>0</v>
      </c>
      <c r="S173" t="s">
        <v>312</v>
      </c>
      <c r="T173">
        <v>0</v>
      </c>
    </row>
    <row r="174" spans="1:20">
      <c r="A174" t="s">
        <v>365</v>
      </c>
      <c r="B174">
        <v>4</v>
      </c>
      <c r="C174" t="s">
        <v>19</v>
      </c>
      <c r="D174">
        <v>14</v>
      </c>
      <c r="E174">
        <f>E173+3</f>
        <v>233</v>
      </c>
      <c r="F174">
        <f>F173-14</f>
        <v>189</v>
      </c>
      <c r="G174">
        <f>E174+4</f>
        <v>237</v>
      </c>
      <c r="H174" t="s">
        <v>266</v>
      </c>
      <c r="I174">
        <v>14</v>
      </c>
      <c r="J174">
        <v>1</v>
      </c>
      <c r="K174">
        <v>0</v>
      </c>
      <c r="L174">
        <v>0</v>
      </c>
      <c r="N174" t="s">
        <v>103</v>
      </c>
      <c r="O174" t="s">
        <v>265</v>
      </c>
      <c r="Q174">
        <v>3</v>
      </c>
      <c r="R174" t="b">
        <v>1</v>
      </c>
      <c r="S174" t="s">
        <v>312</v>
      </c>
      <c r="T174">
        <v>0</v>
      </c>
    </row>
    <row r="175" spans="1:20">
      <c r="A175" t="s">
        <v>235</v>
      </c>
      <c r="B175">
        <v>4</v>
      </c>
      <c r="C175" t="s">
        <v>19</v>
      </c>
      <c r="D175">
        <f>D174</f>
        <v>14</v>
      </c>
      <c r="E175">
        <f>G174+2</f>
        <v>239</v>
      </c>
      <c r="F175">
        <f>F174</f>
        <v>189</v>
      </c>
      <c r="G175">
        <f>E175+4</f>
        <v>243</v>
      </c>
      <c r="H175" t="s">
        <v>266</v>
      </c>
      <c r="I175">
        <v>9</v>
      </c>
      <c r="J175">
        <v>0</v>
      </c>
      <c r="K175">
        <v>0</v>
      </c>
      <c r="L175">
        <v>0</v>
      </c>
      <c r="N175" t="s">
        <v>103</v>
      </c>
      <c r="O175" t="s">
        <v>265</v>
      </c>
      <c r="Q175">
        <v>3</v>
      </c>
      <c r="R175" t="b">
        <v>1</v>
      </c>
      <c r="S175" t="s">
        <v>312</v>
      </c>
      <c r="T175">
        <v>0</v>
      </c>
    </row>
    <row r="176" spans="1:20">
      <c r="A176" t="s">
        <v>83</v>
      </c>
      <c r="B176">
        <v>5</v>
      </c>
      <c r="C176" t="s">
        <v>19</v>
      </c>
      <c r="D176">
        <v>101</v>
      </c>
      <c r="E176">
        <v>20</v>
      </c>
      <c r="F176">
        <v>206</v>
      </c>
      <c r="G176">
        <f>E176+3</f>
        <v>23</v>
      </c>
      <c r="H176" t="s">
        <v>266</v>
      </c>
      <c r="I176">
        <v>6</v>
      </c>
      <c r="J176">
        <v>0</v>
      </c>
      <c r="K176">
        <v>0</v>
      </c>
      <c r="L176">
        <v>0</v>
      </c>
      <c r="N176" t="s">
        <v>21</v>
      </c>
      <c r="O176" t="s">
        <v>26</v>
      </c>
      <c r="Q176">
        <v>3</v>
      </c>
      <c r="R176" t="b">
        <v>1</v>
      </c>
      <c r="S176" t="s">
        <v>312</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312</v>
      </c>
      <c r="T177">
        <v>0</v>
      </c>
    </row>
    <row r="178" spans="1:20">
      <c r="A178" t="s">
        <v>176</v>
      </c>
      <c r="B178">
        <v>5</v>
      </c>
      <c r="C178" t="s">
        <v>19</v>
      </c>
      <c r="D178">
        <v>55</v>
      </c>
      <c r="E178">
        <v>230</v>
      </c>
      <c r="F178">
        <v>200</v>
      </c>
      <c r="G178">
        <f>E178+4</f>
        <v>234</v>
      </c>
      <c r="H178" t="s">
        <v>266</v>
      </c>
      <c r="I178">
        <v>10</v>
      </c>
      <c r="J178">
        <v>1</v>
      </c>
      <c r="K178">
        <v>0</v>
      </c>
      <c r="L178">
        <v>0</v>
      </c>
      <c r="N178" t="s">
        <v>21</v>
      </c>
      <c r="O178" t="s">
        <v>265</v>
      </c>
      <c r="P178" s="1"/>
      <c r="Q178">
        <v>2</v>
      </c>
      <c r="R178" t="b">
        <v>1</v>
      </c>
      <c r="S178" t="s">
        <v>312</v>
      </c>
      <c r="T178">
        <v>0</v>
      </c>
    </row>
    <row r="179" spans="1:20">
      <c r="A179" t="s">
        <v>314</v>
      </c>
      <c r="B179">
        <v>5</v>
      </c>
      <c r="C179" t="s">
        <v>25</v>
      </c>
      <c r="D179">
        <v>10</v>
      </c>
      <c r="E179">
        <f>E178</f>
        <v>230</v>
      </c>
      <c r="F179">
        <f>D179+40</f>
        <v>50</v>
      </c>
      <c r="G179">
        <f>E179+14</f>
        <v>244</v>
      </c>
      <c r="I179">
        <v>10</v>
      </c>
      <c r="J179">
        <v>0</v>
      </c>
      <c r="K179">
        <v>0</v>
      </c>
      <c r="L179">
        <v>0</v>
      </c>
      <c r="N179" t="s">
        <v>21</v>
      </c>
      <c r="O179" t="s">
        <v>265</v>
      </c>
      <c r="P179" s="17"/>
      <c r="Q179">
        <v>2</v>
      </c>
      <c r="R179" t="b">
        <v>1</v>
      </c>
      <c r="S179" t="s">
        <v>311</v>
      </c>
      <c r="T179">
        <v>0</v>
      </c>
    </row>
    <row r="180" spans="1:20" ht="18" customHeight="1">
      <c r="A180" t="s">
        <v>308</v>
      </c>
      <c r="B180">
        <v>5</v>
      </c>
      <c r="C180" t="s">
        <v>309</v>
      </c>
      <c r="D180">
        <v>10</v>
      </c>
      <c r="E180">
        <f>E178+20</f>
        <v>250</v>
      </c>
      <c r="F180">
        <f>F178</f>
        <v>200</v>
      </c>
      <c r="G180">
        <f>E180+1</f>
        <v>251</v>
      </c>
      <c r="H180" t="s">
        <v>266</v>
      </c>
      <c r="I180">
        <v>10</v>
      </c>
      <c r="J180">
        <v>0</v>
      </c>
      <c r="K180">
        <v>0</v>
      </c>
      <c r="L180">
        <v>1</v>
      </c>
      <c r="N180" t="s">
        <v>315</v>
      </c>
      <c r="O180" t="s">
        <v>265</v>
      </c>
      <c r="P180" s="17" t="s">
        <v>313</v>
      </c>
      <c r="Q180">
        <v>2</v>
      </c>
      <c r="R180" t="b">
        <v>1</v>
      </c>
      <c r="S180" t="s">
        <v>311</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312</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312</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312</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312</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312</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312</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312</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312</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312</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312</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312</v>
      </c>
      <c r="T191">
        <v>0</v>
      </c>
    </row>
  </sheetData>
  <autoFilter ref="A1:T178" xr:uid="{00000000-0001-0000-0000-000000000000}"/>
  <conditionalFormatting sqref="A118:A119">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tabSelected="1" zoomScale="85" zoomScaleNormal="85" workbookViewId="0">
      <pane xSplit="3" ySplit="1" topLeftCell="AA132" activePane="bottomRight" state="frozen"/>
      <selection pane="topRight" activeCell="D1" sqref="D1"/>
      <selection pane="bottomLeft" activeCell="A2" sqref="A2"/>
      <selection pane="bottomRight" activeCell="AA133" sqref="AA133"/>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1713</v>
      </c>
      <c r="S1" s="19" t="s">
        <v>1110</v>
      </c>
      <c r="T1" s="19" t="s">
        <v>1109</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1838</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1867</v>
      </c>
      <c r="H3" s="23"/>
      <c r="I3" s="23" t="s">
        <v>907</v>
      </c>
      <c r="J3" s="22"/>
      <c r="K3" s="37" t="s">
        <v>771</v>
      </c>
      <c r="L3" s="37"/>
      <c r="M3" s="37" t="s">
        <v>965</v>
      </c>
      <c r="N3" s="22"/>
      <c r="O3" s="37" t="s">
        <v>779</v>
      </c>
      <c r="P3" s="37"/>
      <c r="Q3" s="37"/>
      <c r="R3" s="37" t="s">
        <v>1714</v>
      </c>
      <c r="S3" s="22" t="s">
        <v>834</v>
      </c>
      <c r="T3" s="22" t="s">
        <v>834</v>
      </c>
      <c r="U3" s="22" t="s">
        <v>834</v>
      </c>
      <c r="V3" s="22"/>
      <c r="W3" s="37" t="s">
        <v>839</v>
      </c>
      <c r="X3" s="22"/>
      <c r="Y3" s="37" t="s">
        <v>839</v>
      </c>
      <c r="Z3" s="22"/>
      <c r="AA3" s="39" t="s">
        <v>867</v>
      </c>
      <c r="AB3" s="22"/>
      <c r="AC3" s="22" t="s">
        <v>852</v>
      </c>
      <c r="AD3" s="22"/>
      <c r="AE3" s="22" t="s">
        <v>1633</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1715</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1716</v>
      </c>
      <c r="S5" s="22" t="s">
        <v>726</v>
      </c>
      <c r="T5" s="22" t="s">
        <v>726</v>
      </c>
      <c r="U5" s="22" t="s">
        <v>377</v>
      </c>
      <c r="V5" s="22"/>
      <c r="W5" s="37" t="s">
        <v>418</v>
      </c>
      <c r="X5" s="22"/>
      <c r="Y5" s="37" t="s">
        <v>452</v>
      </c>
      <c r="Z5" s="22"/>
      <c r="AA5" s="39" t="s">
        <v>629</v>
      </c>
      <c r="AB5" s="22"/>
      <c r="AC5" s="22" t="s">
        <v>484</v>
      </c>
      <c r="AD5" s="22"/>
      <c r="AE5" s="22" t="s">
        <v>1634</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1695</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1118</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1696</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1205</v>
      </c>
      <c r="H56" s="21"/>
      <c r="I56" s="21" t="s">
        <v>911</v>
      </c>
      <c r="J56" s="20"/>
      <c r="K56" s="37" t="s">
        <v>321</v>
      </c>
      <c r="L56" s="37"/>
      <c r="M56" s="37" t="s">
        <v>968</v>
      </c>
      <c r="N56" s="20"/>
      <c r="O56" s="37" t="s">
        <v>782</v>
      </c>
      <c r="P56" s="37"/>
      <c r="Q56" s="37"/>
      <c r="R56" s="37" t="s">
        <v>1876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1717</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1718</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1719</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1720</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1721</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1722</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1117</v>
      </c>
      <c r="D63" s="20"/>
      <c r="E63" s="20" t="s">
        <v>685</v>
      </c>
      <c r="F63" s="20"/>
      <c r="G63" s="20" t="s">
        <v>1206</v>
      </c>
      <c r="H63" s="21"/>
      <c r="I63" s="21" t="s">
        <v>918</v>
      </c>
      <c r="J63" s="20"/>
      <c r="K63" s="37" t="s">
        <v>327</v>
      </c>
      <c r="L63" s="37"/>
      <c r="M63" s="37" t="s">
        <v>1326</v>
      </c>
      <c r="N63" s="20"/>
      <c r="O63" s="37" t="s">
        <v>1368</v>
      </c>
      <c r="P63" s="37"/>
      <c r="Q63" s="37"/>
      <c r="R63" s="37" t="s">
        <v>1723</v>
      </c>
      <c r="S63" s="20" t="s">
        <v>730</v>
      </c>
      <c r="T63" s="22" t="s">
        <v>1111</v>
      </c>
      <c r="U63" s="20" t="s">
        <v>1410</v>
      </c>
      <c r="V63" s="20"/>
      <c r="W63" s="37" t="s">
        <v>1468</v>
      </c>
      <c r="X63" s="20"/>
      <c r="Y63" s="37" t="s">
        <v>451</v>
      </c>
      <c r="Z63" s="20"/>
      <c r="AA63" s="39" t="s">
        <v>1552</v>
      </c>
      <c r="AB63" s="20"/>
      <c r="AC63" s="20" t="s">
        <v>1587</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1724</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1725</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1726</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1727</v>
      </c>
      <c r="S67" s="20" t="s">
        <v>747</v>
      </c>
      <c r="T67" s="22" t="s">
        <v>747</v>
      </c>
      <c r="U67" s="20" t="s">
        <v>749</v>
      </c>
      <c r="V67" s="20"/>
      <c r="W67" s="37" t="s">
        <v>841</v>
      </c>
      <c r="X67" s="20"/>
      <c r="Y67" s="37" t="s">
        <v>846</v>
      </c>
      <c r="Z67" s="20"/>
      <c r="AA67" s="39" t="s">
        <v>755</v>
      </c>
      <c r="AB67" s="20"/>
      <c r="AC67" s="20" t="s">
        <v>854</v>
      </c>
      <c r="AD67" s="20"/>
      <c r="AE67" s="20" t="s">
        <v>1635</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1698</v>
      </c>
      <c r="S68" s="20" t="s">
        <v>750</v>
      </c>
      <c r="T68" s="22" t="s">
        <v>750</v>
      </c>
      <c r="U68" s="20" t="s">
        <v>1699</v>
      </c>
      <c r="V68" s="20"/>
      <c r="W68" s="37" t="s">
        <v>417</v>
      </c>
      <c r="X68" s="20"/>
      <c r="Y68" s="37" t="s">
        <v>898</v>
      </c>
      <c r="Z68" s="20"/>
      <c r="AA68" s="39" t="s">
        <v>1700</v>
      </c>
      <c r="AB68" s="20"/>
      <c r="AC68" s="20" t="s">
        <v>1701</v>
      </c>
      <c r="AD68" s="20"/>
      <c r="AE68" s="20" t="s">
        <v>1702</v>
      </c>
      <c r="AF68" s="20"/>
      <c r="AG68" s="20"/>
    </row>
    <row r="69" spans="1:33" s="31" customFormat="1" ht="43.5" customHeight="1">
      <c r="A69" s="30" t="s">
        <v>192</v>
      </c>
      <c r="B69" s="30" t="s">
        <v>208</v>
      </c>
      <c r="C69" s="21" t="s">
        <v>304</v>
      </c>
      <c r="D69" s="20"/>
      <c r="E69" s="20" t="s">
        <v>1703</v>
      </c>
      <c r="F69" s="20"/>
      <c r="G69" s="20" t="s">
        <v>524</v>
      </c>
      <c r="H69" s="21"/>
      <c r="I69" s="21" t="s">
        <v>924</v>
      </c>
      <c r="J69" s="20"/>
      <c r="K69" s="37" t="s">
        <v>1704</v>
      </c>
      <c r="L69" s="37"/>
      <c r="M69" s="37" t="s">
        <v>980</v>
      </c>
      <c r="N69" s="20"/>
      <c r="O69" s="37" t="s">
        <v>1705</v>
      </c>
      <c r="P69" s="37"/>
      <c r="Q69" s="37"/>
      <c r="R69" s="37" t="s">
        <v>1706</v>
      </c>
      <c r="S69" s="20" t="s">
        <v>1707</v>
      </c>
      <c r="T69" s="22" t="s">
        <v>1707</v>
      </c>
      <c r="U69" s="20" t="s">
        <v>1708</v>
      </c>
      <c r="V69" s="20"/>
      <c r="W69" s="37" t="s">
        <v>1709</v>
      </c>
      <c r="X69" s="20"/>
      <c r="Y69" s="37" t="s">
        <v>1710</v>
      </c>
      <c r="Z69" s="20"/>
      <c r="AA69" s="39" t="s">
        <v>900</v>
      </c>
      <c r="AB69" s="20"/>
      <c r="AC69" s="20" t="s">
        <v>1711</v>
      </c>
      <c r="AD69" s="20"/>
      <c r="AE69" s="20" t="s">
        <v>1712</v>
      </c>
      <c r="AF69" s="20"/>
      <c r="AG69" s="20"/>
    </row>
    <row r="70" spans="1:33" s="31" customFormat="1" ht="45">
      <c r="A70" s="30" t="s">
        <v>192</v>
      </c>
      <c r="B70" s="30" t="s">
        <v>1134</v>
      </c>
      <c r="C70" s="21" t="s">
        <v>1137</v>
      </c>
      <c r="D70" s="20"/>
      <c r="E70" s="20" t="s">
        <v>1161</v>
      </c>
      <c r="F70" s="20"/>
      <c r="G70" s="20" t="s">
        <v>1874</v>
      </c>
      <c r="H70" s="21"/>
      <c r="I70" s="21" t="s">
        <v>1239</v>
      </c>
      <c r="J70" s="20"/>
      <c r="K70" s="37" t="s">
        <v>1282</v>
      </c>
      <c r="L70" s="37"/>
      <c r="M70" s="37" t="s">
        <v>1327</v>
      </c>
      <c r="N70" s="20"/>
      <c r="O70" s="37" t="s">
        <v>1369</v>
      </c>
      <c r="P70" s="37"/>
      <c r="Q70" s="37"/>
      <c r="R70" s="37" t="s">
        <v>1728</v>
      </c>
      <c r="S70" s="20" t="s">
        <v>1447</v>
      </c>
      <c r="T70" s="22" t="s">
        <v>1448</v>
      </c>
      <c r="U70" s="20" t="s">
        <v>1411</v>
      </c>
      <c r="V70" s="20"/>
      <c r="W70" s="37" t="s">
        <v>1469</v>
      </c>
      <c r="X70" s="20"/>
      <c r="Y70" s="37" t="s">
        <v>1878</v>
      </c>
      <c r="Z70" s="20"/>
      <c r="AA70" s="39" t="s">
        <v>1881</v>
      </c>
      <c r="AB70" s="20"/>
      <c r="AC70" s="20" t="s">
        <v>1588</v>
      </c>
      <c r="AD70" s="20"/>
      <c r="AE70" s="20" t="s">
        <v>1636</v>
      </c>
      <c r="AF70" s="20"/>
      <c r="AG70" s="20"/>
    </row>
    <row r="71" spans="1:33" s="31" customFormat="1" ht="45">
      <c r="A71" s="30" t="s">
        <v>192</v>
      </c>
      <c r="B71" s="30" t="s">
        <v>1135</v>
      </c>
      <c r="C71" s="21" t="s">
        <v>1136</v>
      </c>
      <c r="D71" s="20"/>
      <c r="E71" s="20" t="s">
        <v>1162</v>
      </c>
      <c r="F71" s="20"/>
      <c r="G71" s="20" t="s">
        <v>1875</v>
      </c>
      <c r="H71" s="21"/>
      <c r="I71" s="21" t="s">
        <v>1240</v>
      </c>
      <c r="J71" s="20"/>
      <c r="K71" s="37" t="s">
        <v>1283</v>
      </c>
      <c r="L71" s="37"/>
      <c r="M71" s="37" t="s">
        <v>1328</v>
      </c>
      <c r="N71" s="20"/>
      <c r="O71" s="37" t="s">
        <v>1370</v>
      </c>
      <c r="P71" s="37"/>
      <c r="Q71" s="37"/>
      <c r="R71" s="37" t="s">
        <v>1729</v>
      </c>
      <c r="S71" s="20" t="s">
        <v>1449</v>
      </c>
      <c r="T71" s="22" t="s">
        <v>1449</v>
      </c>
      <c r="U71" s="20" t="s">
        <v>1412</v>
      </c>
      <c r="V71" s="20"/>
      <c r="W71" s="37" t="s">
        <v>1470</v>
      </c>
      <c r="X71" s="20"/>
      <c r="Y71" s="37" t="s">
        <v>1879</v>
      </c>
      <c r="Z71" s="20"/>
      <c r="AA71" s="39" t="s">
        <v>1882</v>
      </c>
      <c r="AB71" s="20"/>
      <c r="AC71" s="20" t="s">
        <v>1589</v>
      </c>
      <c r="AD71" s="20"/>
      <c r="AE71" s="20" t="s">
        <v>1637</v>
      </c>
      <c r="AF71" s="20"/>
      <c r="AG71" s="20"/>
    </row>
    <row r="72" spans="1:33" s="31" customFormat="1" ht="57">
      <c r="A72" s="30" t="s">
        <v>192</v>
      </c>
      <c r="B72" s="30" t="s">
        <v>1132</v>
      </c>
      <c r="C72" s="21" t="s">
        <v>1133</v>
      </c>
      <c r="D72" s="20"/>
      <c r="E72" s="20" t="s">
        <v>1163</v>
      </c>
      <c r="F72" s="20"/>
      <c r="G72" s="20" t="s">
        <v>1868</v>
      </c>
      <c r="H72" s="21"/>
      <c r="I72" s="21" t="s">
        <v>1241</v>
      </c>
      <c r="J72" s="20"/>
      <c r="K72" s="37" t="s">
        <v>1284</v>
      </c>
      <c r="L72" s="37"/>
      <c r="M72" s="37" t="s">
        <v>1329</v>
      </c>
      <c r="N72" s="20"/>
      <c r="O72" s="37" t="s">
        <v>1371</v>
      </c>
      <c r="P72" s="37"/>
      <c r="Q72" s="37"/>
      <c r="R72" s="37" t="s">
        <v>1730</v>
      </c>
      <c r="S72" s="20" t="s">
        <v>1413</v>
      </c>
      <c r="T72" s="20" t="s">
        <v>1413</v>
      </c>
      <c r="U72" s="20" t="s">
        <v>1413</v>
      </c>
      <c r="V72" s="20"/>
      <c r="W72" s="37" t="s">
        <v>1471</v>
      </c>
      <c r="X72" s="20"/>
      <c r="Y72" s="37" t="s">
        <v>1513</v>
      </c>
      <c r="Z72" s="20"/>
      <c r="AA72" s="39" t="s">
        <v>1880</v>
      </c>
      <c r="AB72" s="20"/>
      <c r="AC72" s="20" t="s">
        <v>1590</v>
      </c>
      <c r="AD72" s="20"/>
      <c r="AE72" s="20" t="s">
        <v>1638</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1731</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1697</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1732</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1733</v>
      </c>
      <c r="S76" s="20" t="s">
        <v>1113</v>
      </c>
      <c r="T76" s="22" t="s">
        <v>1112</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1734</v>
      </c>
      <c r="S77" s="20" t="s">
        <v>1115</v>
      </c>
      <c r="T77" s="22" t="s">
        <v>1114</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1107</v>
      </c>
      <c r="D78" s="20"/>
      <c r="E78" s="20" t="s">
        <v>1164</v>
      </c>
      <c r="F78" s="20"/>
      <c r="G78" s="20" t="s">
        <v>1207</v>
      </c>
      <c r="H78" s="21"/>
      <c r="I78" s="21" t="s">
        <v>1242</v>
      </c>
      <c r="J78" s="20"/>
      <c r="K78" s="37" t="s">
        <v>1285</v>
      </c>
      <c r="L78" s="37"/>
      <c r="M78" s="37" t="s">
        <v>1330</v>
      </c>
      <c r="N78" s="20"/>
      <c r="O78" s="37" t="s">
        <v>1372</v>
      </c>
      <c r="P78" s="37"/>
      <c r="Q78" s="37"/>
      <c r="R78" s="37" t="s">
        <v>1735</v>
      </c>
      <c r="S78" s="20" t="s">
        <v>1450</v>
      </c>
      <c r="T78" s="22" t="s">
        <v>1450</v>
      </c>
      <c r="U78" s="20" t="s">
        <v>1414</v>
      </c>
      <c r="V78" s="20"/>
      <c r="W78" s="37" t="s">
        <v>1472</v>
      </c>
      <c r="X78" s="20"/>
      <c r="Y78" s="37" t="s">
        <v>1514</v>
      </c>
      <c r="Z78" s="20"/>
      <c r="AA78" s="39" t="s">
        <v>1553</v>
      </c>
      <c r="AB78" s="20"/>
      <c r="AC78" s="20" t="s">
        <v>1591</v>
      </c>
      <c r="AD78" s="20"/>
      <c r="AE78" s="20" t="s">
        <v>1639</v>
      </c>
      <c r="AF78" s="20"/>
      <c r="AG78" s="20"/>
    </row>
    <row r="79" spans="1:33" ht="80.25" customHeight="1">
      <c r="A79" s="30" t="s">
        <v>191</v>
      </c>
      <c r="B79" s="30" t="s">
        <v>106</v>
      </c>
      <c r="C79" s="23" t="s">
        <v>1120</v>
      </c>
      <c r="D79" s="22"/>
      <c r="E79" s="22" t="s">
        <v>1165</v>
      </c>
      <c r="F79" s="22"/>
      <c r="G79" s="22" t="s">
        <v>1869</v>
      </c>
      <c r="H79" s="23"/>
      <c r="I79" s="23" t="s">
        <v>1243</v>
      </c>
      <c r="J79" s="22"/>
      <c r="K79" s="37" t="s">
        <v>1286</v>
      </c>
      <c r="L79" s="37"/>
      <c r="M79" s="37" t="s">
        <v>1331</v>
      </c>
      <c r="N79" s="22"/>
      <c r="O79" s="37" t="s">
        <v>1373</v>
      </c>
      <c r="P79" s="37"/>
      <c r="Q79" s="37"/>
      <c r="R79" s="37" t="s">
        <v>1736</v>
      </c>
      <c r="S79" s="22" t="s">
        <v>1451</v>
      </c>
      <c r="T79" s="22" t="s">
        <v>1451</v>
      </c>
      <c r="U79" s="22" t="s">
        <v>1415</v>
      </c>
      <c r="V79" s="22"/>
      <c r="W79" s="37" t="s">
        <v>1473</v>
      </c>
      <c r="X79" s="22"/>
      <c r="Y79" s="37" t="s">
        <v>1515</v>
      </c>
      <c r="Z79" s="22"/>
      <c r="AA79" s="39" t="s">
        <v>1554</v>
      </c>
      <c r="AB79" s="22"/>
      <c r="AC79" s="22" t="s">
        <v>1592</v>
      </c>
      <c r="AD79" s="22"/>
      <c r="AE79" s="22" t="s">
        <v>1640</v>
      </c>
      <c r="AF79" s="22"/>
      <c r="AG79" s="22"/>
    </row>
    <row r="80" spans="1:33" ht="67.5" customHeight="1">
      <c r="A80" s="30" t="s">
        <v>191</v>
      </c>
      <c r="B80" s="30" t="s">
        <v>242</v>
      </c>
      <c r="C80" s="23" t="s">
        <v>1121</v>
      </c>
      <c r="D80" s="22"/>
      <c r="E80" s="22" t="s">
        <v>1166</v>
      </c>
      <c r="F80" s="22"/>
      <c r="G80" s="22" t="s">
        <v>1870</v>
      </c>
      <c r="H80" s="23"/>
      <c r="I80" s="23" t="s">
        <v>1244</v>
      </c>
      <c r="J80" s="22"/>
      <c r="K80" s="37" t="s">
        <v>1287</v>
      </c>
      <c r="L80" s="37"/>
      <c r="M80" s="37" t="s">
        <v>1332</v>
      </c>
      <c r="N80" s="22"/>
      <c r="O80" s="37" t="s">
        <v>1374</v>
      </c>
      <c r="P80" s="37"/>
      <c r="Q80" s="37"/>
      <c r="R80" s="37" t="s">
        <v>1737</v>
      </c>
      <c r="S80" s="22" t="s">
        <v>1452</v>
      </c>
      <c r="T80" s="22" t="s">
        <v>1452</v>
      </c>
      <c r="U80" s="22" t="s">
        <v>1416</v>
      </c>
      <c r="V80" s="22"/>
      <c r="W80" s="37" t="s">
        <v>1474</v>
      </c>
      <c r="X80" s="22"/>
      <c r="Y80" s="37" t="s">
        <v>1516</v>
      </c>
      <c r="Z80" s="22"/>
      <c r="AA80" s="39" t="s">
        <v>1555</v>
      </c>
      <c r="AB80" s="22"/>
      <c r="AC80" s="22" t="s">
        <v>1593</v>
      </c>
      <c r="AD80" s="22"/>
      <c r="AE80" s="22" t="s">
        <v>1641</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1738</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1739</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1116</v>
      </c>
      <c r="D83" s="22"/>
      <c r="E83" s="22" t="s">
        <v>1167</v>
      </c>
      <c r="F83" s="22"/>
      <c r="G83" s="22" t="s">
        <v>1871</v>
      </c>
      <c r="H83" s="23"/>
      <c r="I83" s="23" t="s">
        <v>1825</v>
      </c>
      <c r="J83" s="22"/>
      <c r="K83" s="37" t="s">
        <v>1288</v>
      </c>
      <c r="L83" s="37"/>
      <c r="M83" s="37" t="s">
        <v>1832</v>
      </c>
      <c r="N83" s="22"/>
      <c r="O83" s="37" t="s">
        <v>1116</v>
      </c>
      <c r="P83" s="37"/>
      <c r="Q83" s="37"/>
      <c r="R83" s="37" t="s">
        <v>1740</v>
      </c>
      <c r="S83" s="22" t="s">
        <v>1460</v>
      </c>
      <c r="T83" s="22" t="s">
        <v>1460</v>
      </c>
      <c r="U83" s="22" t="s">
        <v>1460</v>
      </c>
      <c r="V83" s="22"/>
      <c r="W83" s="37" t="s">
        <v>1517</v>
      </c>
      <c r="X83" s="22"/>
      <c r="Y83" s="37" t="s">
        <v>1517</v>
      </c>
      <c r="Z83" s="22"/>
      <c r="AA83" s="39" t="s">
        <v>1849</v>
      </c>
      <c r="AB83" s="22"/>
      <c r="AC83" s="22" t="s">
        <v>1594</v>
      </c>
      <c r="AD83" s="22"/>
      <c r="AE83" s="22" t="s">
        <v>1642</v>
      </c>
      <c r="AF83" s="22"/>
      <c r="AG83" s="22"/>
    </row>
    <row r="84" spans="1:33" ht="238.5" customHeight="1">
      <c r="A84" s="30" t="s">
        <v>191</v>
      </c>
      <c r="B84" s="30" t="s">
        <v>238</v>
      </c>
      <c r="C84" s="23" t="s">
        <v>1100</v>
      </c>
      <c r="D84" s="22"/>
      <c r="E84" s="22" t="s">
        <v>1816</v>
      </c>
      <c r="F84" s="22"/>
      <c r="G84" s="22" t="s">
        <v>1817</v>
      </c>
      <c r="H84" s="23"/>
      <c r="I84" s="23" t="s">
        <v>1826</v>
      </c>
      <c r="J84" s="22"/>
      <c r="K84" s="37" t="s">
        <v>1289</v>
      </c>
      <c r="L84" s="37"/>
      <c r="M84" s="37" t="s">
        <v>1333</v>
      </c>
      <c r="N84" s="22"/>
      <c r="O84" s="37" t="s">
        <v>1375</v>
      </c>
      <c r="P84" s="37"/>
      <c r="Q84" s="37"/>
      <c r="R84" s="37" t="s">
        <v>1741</v>
      </c>
      <c r="S84" s="22" t="s">
        <v>1462</v>
      </c>
      <c r="T84" s="22" t="s">
        <v>1462</v>
      </c>
      <c r="U84" s="22" t="s">
        <v>1453</v>
      </c>
      <c r="V84" s="22"/>
      <c r="W84" s="37" t="s">
        <v>1475</v>
      </c>
      <c r="X84" s="22"/>
      <c r="Y84" s="37" t="s">
        <v>1518</v>
      </c>
      <c r="Z84" s="22"/>
      <c r="AA84" s="39" t="s">
        <v>1845</v>
      </c>
      <c r="AB84" s="22"/>
      <c r="AC84" s="22" t="s">
        <v>1595</v>
      </c>
      <c r="AD84" s="22"/>
      <c r="AE84" s="22" t="s">
        <v>1855</v>
      </c>
      <c r="AF84" s="22"/>
      <c r="AG84" s="22"/>
    </row>
    <row r="85" spans="1:33" ht="238.5" customHeight="1">
      <c r="A85" s="30" t="s">
        <v>191</v>
      </c>
      <c r="B85" s="30" t="s">
        <v>363</v>
      </c>
      <c r="C85" s="23" t="s">
        <v>1122</v>
      </c>
      <c r="D85" s="22"/>
      <c r="E85" s="22" t="s">
        <v>1815</v>
      </c>
      <c r="F85" s="22"/>
      <c r="G85" s="22" t="s">
        <v>1818</v>
      </c>
      <c r="H85" s="23"/>
      <c r="I85" s="23" t="s">
        <v>1827</v>
      </c>
      <c r="J85" s="22"/>
      <c r="K85" s="37" t="s">
        <v>1828</v>
      </c>
      <c r="L85" s="37"/>
      <c r="M85" s="37" t="s">
        <v>1829</v>
      </c>
      <c r="N85" s="22"/>
      <c r="O85" s="37" t="s">
        <v>1837</v>
      </c>
      <c r="P85" s="37"/>
      <c r="Q85" s="37"/>
      <c r="R85" s="37" t="s">
        <v>1742</v>
      </c>
      <c r="S85" s="22" t="s">
        <v>1454</v>
      </c>
      <c r="T85" s="22" t="s">
        <v>1454</v>
      </c>
      <c r="U85" s="22" t="s">
        <v>1454</v>
      </c>
      <c r="V85" s="22"/>
      <c r="W85" s="37" t="s">
        <v>1476</v>
      </c>
      <c r="X85" s="22"/>
      <c r="Y85" s="37" t="s">
        <v>1519</v>
      </c>
      <c r="Z85" s="22"/>
      <c r="AA85" s="39" t="s">
        <v>1846</v>
      </c>
      <c r="AB85" s="22"/>
      <c r="AC85" s="22" t="s">
        <v>1596</v>
      </c>
      <c r="AD85" s="22"/>
      <c r="AE85" s="22" t="s">
        <v>1856</v>
      </c>
      <c r="AF85" s="22"/>
      <c r="AG85" s="22"/>
    </row>
    <row r="86" spans="1:33" ht="45">
      <c r="A86" s="30" t="s">
        <v>191</v>
      </c>
      <c r="B86" s="30" t="s">
        <v>44</v>
      </c>
      <c r="C86" s="23" t="s">
        <v>1101</v>
      </c>
      <c r="D86" s="22"/>
      <c r="E86" s="22" t="s">
        <v>1168</v>
      </c>
      <c r="F86" s="22"/>
      <c r="G86" s="22" t="s">
        <v>1824</v>
      </c>
      <c r="H86" s="23"/>
      <c r="I86" s="23" t="s">
        <v>1245</v>
      </c>
      <c r="J86" s="22"/>
      <c r="K86" s="37" t="s">
        <v>1290</v>
      </c>
      <c r="L86" s="37"/>
      <c r="M86" s="37" t="s">
        <v>1833</v>
      </c>
      <c r="N86" s="22"/>
      <c r="O86" s="37" t="s">
        <v>1836</v>
      </c>
      <c r="P86" s="37"/>
      <c r="Q86" s="37"/>
      <c r="R86" s="37" t="s">
        <v>1743</v>
      </c>
      <c r="S86" s="22" t="s">
        <v>1463</v>
      </c>
      <c r="T86" s="22" t="s">
        <v>1463</v>
      </c>
      <c r="U86" s="22" t="s">
        <v>1461</v>
      </c>
      <c r="V86" s="22"/>
      <c r="W86" s="37" t="s">
        <v>1477</v>
      </c>
      <c r="X86" s="22"/>
      <c r="Y86" s="37" t="s">
        <v>1520</v>
      </c>
      <c r="Z86" s="22"/>
      <c r="AA86" s="39" t="s">
        <v>1850</v>
      </c>
      <c r="AB86" s="22"/>
      <c r="AC86" s="22" t="s">
        <v>1597</v>
      </c>
      <c r="AD86" s="22"/>
      <c r="AE86" s="22" t="s">
        <v>1643</v>
      </c>
      <c r="AF86" s="22"/>
      <c r="AG86" s="22"/>
    </row>
    <row r="87" spans="1:33">
      <c r="A87" s="30" t="s">
        <v>191</v>
      </c>
      <c r="B87" s="30" t="s">
        <v>45</v>
      </c>
      <c r="C87" s="23" t="s">
        <v>1103</v>
      </c>
      <c r="D87" s="22"/>
      <c r="E87" s="22" t="s">
        <v>1169</v>
      </c>
      <c r="F87" s="22"/>
      <c r="G87" s="22" t="s">
        <v>1819</v>
      </c>
      <c r="H87" s="23"/>
      <c r="I87" s="23" t="s">
        <v>1246</v>
      </c>
      <c r="J87" s="22"/>
      <c r="K87" s="37" t="s">
        <v>1291</v>
      </c>
      <c r="L87" s="37"/>
      <c r="M87" s="37" t="s">
        <v>1830</v>
      </c>
      <c r="N87" s="22"/>
      <c r="O87" s="37" t="s">
        <v>1834</v>
      </c>
      <c r="P87" s="37"/>
      <c r="Q87" s="37"/>
      <c r="R87" s="37" t="s">
        <v>1744</v>
      </c>
      <c r="S87" s="22" t="s">
        <v>1464</v>
      </c>
      <c r="T87" s="22" t="s">
        <v>1464</v>
      </c>
      <c r="U87" s="22" t="s">
        <v>1455</v>
      </c>
      <c r="V87" s="22"/>
      <c r="W87" s="37" t="s">
        <v>1478</v>
      </c>
      <c r="X87" s="22"/>
      <c r="Y87" s="37" t="s">
        <v>1103</v>
      </c>
      <c r="Z87" s="22"/>
      <c r="AA87" s="39" t="s">
        <v>1851</v>
      </c>
      <c r="AB87" s="22"/>
      <c r="AC87" s="22" t="s">
        <v>1854</v>
      </c>
      <c r="AD87" s="22"/>
      <c r="AE87" s="22" t="s">
        <v>1644</v>
      </c>
      <c r="AF87" s="22"/>
      <c r="AG87" s="22"/>
    </row>
    <row r="88" spans="1:33">
      <c r="A88" s="30" t="s">
        <v>191</v>
      </c>
      <c r="B88" s="30" t="s">
        <v>47</v>
      </c>
      <c r="C88" s="23" t="s">
        <v>1102</v>
      </c>
      <c r="D88" s="22"/>
      <c r="E88" s="22" t="s">
        <v>1170</v>
      </c>
      <c r="F88" s="22"/>
      <c r="G88" s="22" t="s">
        <v>1820</v>
      </c>
      <c r="H88" s="23"/>
      <c r="I88" s="23" t="s">
        <v>1247</v>
      </c>
      <c r="J88" s="22"/>
      <c r="K88" s="37" t="s">
        <v>1292</v>
      </c>
      <c r="L88" s="37"/>
      <c r="M88" s="37" t="s">
        <v>1831</v>
      </c>
      <c r="N88" s="22"/>
      <c r="O88" s="37" t="s">
        <v>1835</v>
      </c>
      <c r="P88" s="37"/>
      <c r="Q88" s="37"/>
      <c r="R88" s="37" t="s">
        <v>1745</v>
      </c>
      <c r="S88" s="22" t="s">
        <v>1456</v>
      </c>
      <c r="T88" s="22" t="s">
        <v>1456</v>
      </c>
      <c r="U88" s="22" t="s">
        <v>1456</v>
      </c>
      <c r="V88" s="22"/>
      <c r="W88" s="37" t="s">
        <v>1843</v>
      </c>
      <c r="X88" s="22"/>
      <c r="Y88" s="37" t="s">
        <v>1843</v>
      </c>
      <c r="Z88" s="22"/>
      <c r="AA88" s="39" t="s">
        <v>1852</v>
      </c>
      <c r="AB88" s="22"/>
      <c r="AC88" s="22" t="s">
        <v>1598</v>
      </c>
      <c r="AD88" s="22"/>
      <c r="AE88" s="22" t="s">
        <v>1645</v>
      </c>
      <c r="AF88" s="22"/>
      <c r="AG88" s="22"/>
    </row>
    <row r="89" spans="1:33" ht="228">
      <c r="A89" s="30" t="s">
        <v>191</v>
      </c>
      <c r="B89" s="30" t="s">
        <v>307</v>
      </c>
      <c r="C89" s="23" t="s">
        <v>1130</v>
      </c>
      <c r="D89" s="22"/>
      <c r="E89" s="22" t="s">
        <v>1171</v>
      </c>
      <c r="F89" s="22"/>
      <c r="G89" s="22" t="s">
        <v>1208</v>
      </c>
      <c r="H89" s="23"/>
      <c r="I89" s="23" t="s">
        <v>1248</v>
      </c>
      <c r="J89" s="22"/>
      <c r="K89" s="37" t="s">
        <v>1293</v>
      </c>
      <c r="L89" s="37"/>
      <c r="M89" s="37" t="s">
        <v>1334</v>
      </c>
      <c r="N89" s="22"/>
      <c r="O89" s="37" t="s">
        <v>1376</v>
      </c>
      <c r="P89" s="37"/>
      <c r="Q89" s="37"/>
      <c r="R89" s="37" t="s">
        <v>1746</v>
      </c>
      <c r="S89" s="22" t="s">
        <v>1417</v>
      </c>
      <c r="T89" s="22" t="s">
        <v>1417</v>
      </c>
      <c r="U89" s="22" t="s">
        <v>1417</v>
      </c>
      <c r="V89" s="22"/>
      <c r="W89" s="37" t="s">
        <v>1479</v>
      </c>
      <c r="X89" s="22"/>
      <c r="Y89" s="37" t="s">
        <v>1521</v>
      </c>
      <c r="Z89" s="22"/>
      <c r="AA89" s="39" t="s">
        <v>1556</v>
      </c>
      <c r="AB89" s="22"/>
      <c r="AC89" s="22" t="s">
        <v>1599</v>
      </c>
      <c r="AD89" s="22"/>
      <c r="AE89" s="22" t="s">
        <v>1646</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1747</v>
      </c>
      <c r="S90" s="22" t="s">
        <v>1035</v>
      </c>
      <c r="T90" s="22" t="s">
        <v>1035</v>
      </c>
      <c r="U90" s="22" t="s">
        <v>1035</v>
      </c>
      <c r="V90" s="22"/>
      <c r="W90" s="37" t="s">
        <v>848</v>
      </c>
      <c r="X90" s="22"/>
      <c r="Y90" s="37" t="s">
        <v>848</v>
      </c>
      <c r="Z90" s="22"/>
      <c r="AA90" s="39" t="s">
        <v>1042</v>
      </c>
      <c r="AB90" s="22"/>
      <c r="AC90" s="22" t="s">
        <v>1044</v>
      </c>
      <c r="AD90" s="22"/>
      <c r="AE90" s="22" t="s">
        <v>1647</v>
      </c>
      <c r="AF90" s="22"/>
      <c r="AG90" s="22"/>
    </row>
    <row r="91" spans="1:33" ht="42.75">
      <c r="A91" s="30" t="s">
        <v>191</v>
      </c>
      <c r="B91" s="30" t="s">
        <v>268</v>
      </c>
      <c r="C91" s="23" t="s">
        <v>1125</v>
      </c>
      <c r="D91" s="22"/>
      <c r="E91" s="22" t="s">
        <v>1172</v>
      </c>
      <c r="F91" s="22"/>
      <c r="G91" s="22" t="s">
        <v>1209</v>
      </c>
      <c r="H91" s="23"/>
      <c r="I91" s="23" t="s">
        <v>1249</v>
      </c>
      <c r="J91" s="22"/>
      <c r="K91" s="37" t="s">
        <v>1294</v>
      </c>
      <c r="L91" s="37"/>
      <c r="M91" s="37" t="s">
        <v>1335</v>
      </c>
      <c r="N91" s="22"/>
      <c r="O91" s="37" t="s">
        <v>1377</v>
      </c>
      <c r="P91" s="37"/>
      <c r="Q91" s="37"/>
      <c r="R91" s="37" t="s">
        <v>1748</v>
      </c>
      <c r="S91" s="22" t="s">
        <v>733</v>
      </c>
      <c r="T91" s="22" t="s">
        <v>733</v>
      </c>
      <c r="U91" s="22" t="s">
        <v>1418</v>
      </c>
      <c r="V91" s="22"/>
      <c r="W91" s="37" t="s">
        <v>1480</v>
      </c>
      <c r="X91" s="22"/>
      <c r="Y91" s="37" t="s">
        <v>1522</v>
      </c>
      <c r="Z91" s="22"/>
      <c r="AA91" s="39" t="s">
        <v>1557</v>
      </c>
      <c r="AB91" s="22"/>
      <c r="AC91" s="22" t="s">
        <v>1600</v>
      </c>
      <c r="AD91" s="22"/>
      <c r="AE91" s="22" t="s">
        <v>1648</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1749</v>
      </c>
      <c r="S92" s="22" t="s">
        <v>1036</v>
      </c>
      <c r="T92" s="22" t="s">
        <v>1036</v>
      </c>
      <c r="U92" s="22" t="s">
        <v>1036</v>
      </c>
      <c r="V92" s="22"/>
      <c r="W92" s="37" t="s">
        <v>1039</v>
      </c>
      <c r="X92" s="22"/>
      <c r="Y92" s="37" t="s">
        <v>849</v>
      </c>
      <c r="Z92" s="22"/>
      <c r="AA92" s="39" t="s">
        <v>1043</v>
      </c>
      <c r="AB92" s="22"/>
      <c r="AC92" s="22" t="s">
        <v>858</v>
      </c>
      <c r="AD92" s="22"/>
      <c r="AE92" s="22" t="s">
        <v>1649</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1750</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1751</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1126</v>
      </c>
      <c r="D95" s="22"/>
      <c r="E95" s="22" t="s">
        <v>1173</v>
      </c>
      <c r="F95" s="22"/>
      <c r="G95" s="22" t="s">
        <v>1210</v>
      </c>
      <c r="H95" s="23"/>
      <c r="I95" s="23" t="s">
        <v>1250</v>
      </c>
      <c r="J95" s="22"/>
      <c r="K95" s="37" t="s">
        <v>1295</v>
      </c>
      <c r="L95" s="37"/>
      <c r="M95" s="37" t="s">
        <v>1336</v>
      </c>
      <c r="N95" s="22"/>
      <c r="O95" s="37" t="s">
        <v>1378</v>
      </c>
      <c r="P95" s="37"/>
      <c r="Q95" s="37"/>
      <c r="R95" s="37" t="s">
        <v>1752</v>
      </c>
      <c r="S95" s="22" t="s">
        <v>1419</v>
      </c>
      <c r="T95" s="22" t="s">
        <v>1419</v>
      </c>
      <c r="U95" s="22" t="s">
        <v>1419</v>
      </c>
      <c r="V95" s="22"/>
      <c r="W95" s="37" t="s">
        <v>1481</v>
      </c>
      <c r="X95" s="22"/>
      <c r="Y95" s="37" t="s">
        <v>1523</v>
      </c>
      <c r="Z95" s="22"/>
      <c r="AA95" s="39" t="s">
        <v>1558</v>
      </c>
      <c r="AB95" s="22"/>
      <c r="AC95" s="22" t="s">
        <v>1601</v>
      </c>
      <c r="AD95" s="22"/>
      <c r="AE95" s="22" t="s">
        <v>1650</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1753</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1754</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1755</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1756</v>
      </c>
      <c r="S99" s="22" t="s">
        <v>739</v>
      </c>
      <c r="T99" s="22" t="s">
        <v>739</v>
      </c>
      <c r="U99" s="22" t="s">
        <v>384</v>
      </c>
      <c r="V99" s="22"/>
      <c r="W99" s="37" t="s">
        <v>425</v>
      </c>
      <c r="X99" s="22"/>
      <c r="Y99" s="37" t="s">
        <v>456</v>
      </c>
      <c r="Z99" s="22"/>
      <c r="AA99" s="39" t="s">
        <v>649</v>
      </c>
      <c r="AB99" s="22"/>
      <c r="AC99" s="22" t="s">
        <v>491</v>
      </c>
      <c r="AD99" s="22"/>
      <c r="AE99" s="22" t="s">
        <v>1651</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1757</v>
      </c>
      <c r="S100" s="22" t="s">
        <v>740</v>
      </c>
      <c r="T100" s="22" t="s">
        <v>740</v>
      </c>
      <c r="U100" s="22" t="s">
        <v>385</v>
      </c>
      <c r="V100" s="22"/>
      <c r="W100" s="37" t="s">
        <v>426</v>
      </c>
      <c r="X100" s="22"/>
      <c r="Y100" s="37" t="s">
        <v>457</v>
      </c>
      <c r="Z100" s="22"/>
      <c r="AA100" s="39" t="s">
        <v>650</v>
      </c>
      <c r="AB100" s="22"/>
      <c r="AC100" s="22" t="s">
        <v>492</v>
      </c>
      <c r="AD100" s="22"/>
      <c r="AE100" s="22" t="s">
        <v>1652</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1758</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1759</v>
      </c>
      <c r="S102" s="22" t="s">
        <v>387</v>
      </c>
      <c r="T102" s="22" t="s">
        <v>387</v>
      </c>
      <c r="U102" s="22" t="s">
        <v>387</v>
      </c>
      <c r="V102" s="22"/>
      <c r="W102" s="37" t="s">
        <v>428</v>
      </c>
      <c r="X102" s="22"/>
      <c r="Y102" s="37" t="s">
        <v>459</v>
      </c>
      <c r="Z102" s="22"/>
      <c r="AA102" s="39" t="s">
        <v>652</v>
      </c>
      <c r="AB102" s="22"/>
      <c r="AC102" s="22" t="s">
        <v>494</v>
      </c>
      <c r="AD102" s="22"/>
      <c r="AE102" s="22" t="s">
        <v>1653</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1760</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1466</v>
      </c>
      <c r="D104" s="22"/>
      <c r="E104" s="22" t="s">
        <v>1174</v>
      </c>
      <c r="F104" s="22"/>
      <c r="G104" s="22" t="s">
        <v>1211</v>
      </c>
      <c r="H104" s="24"/>
      <c r="I104" s="24" t="s">
        <v>1251</v>
      </c>
      <c r="J104" s="25"/>
      <c r="K104" s="37" t="s">
        <v>1296</v>
      </c>
      <c r="L104" s="37"/>
      <c r="M104" s="37" t="s">
        <v>1337</v>
      </c>
      <c r="N104" s="25"/>
      <c r="O104" s="37" t="s">
        <v>1379</v>
      </c>
      <c r="P104" s="37"/>
      <c r="Q104" s="37"/>
      <c r="R104" s="37" t="s">
        <v>1761</v>
      </c>
      <c r="S104" s="22" t="s">
        <v>1108</v>
      </c>
      <c r="T104" s="25" t="s">
        <v>1465</v>
      </c>
      <c r="U104" s="22" t="s">
        <v>1420</v>
      </c>
      <c r="V104" s="22"/>
      <c r="W104" s="37" t="s">
        <v>1482</v>
      </c>
      <c r="X104" s="22"/>
      <c r="Y104" s="37" t="s">
        <v>1524</v>
      </c>
      <c r="Z104" s="22"/>
      <c r="AA104" s="39" t="s">
        <v>1559</v>
      </c>
      <c r="AB104" s="22"/>
      <c r="AC104" s="22" t="s">
        <v>1602</v>
      </c>
      <c r="AD104" s="22"/>
      <c r="AE104" s="22" t="s">
        <v>1654</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1762</v>
      </c>
      <c r="S105" s="22" t="s">
        <v>1032</v>
      </c>
      <c r="T105" s="22" t="s">
        <v>1032</v>
      </c>
      <c r="U105" s="22" t="s">
        <v>1037</v>
      </c>
      <c r="V105" s="22"/>
      <c r="W105" s="37" t="s">
        <v>844</v>
      </c>
      <c r="X105" s="22"/>
      <c r="Y105" s="37" t="s">
        <v>844</v>
      </c>
      <c r="Z105" s="22"/>
      <c r="AA105" s="39" t="s">
        <v>756</v>
      </c>
      <c r="AB105" s="22"/>
      <c r="AC105" s="22" t="s">
        <v>859</v>
      </c>
      <c r="AD105" s="22"/>
      <c r="AE105" s="22" t="s">
        <v>1655</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1763</v>
      </c>
      <c r="S106" s="22" t="s">
        <v>1033</v>
      </c>
      <c r="T106" s="22" t="s">
        <v>1033</v>
      </c>
      <c r="U106" s="22" t="s">
        <v>1033</v>
      </c>
      <c r="V106" s="22"/>
      <c r="W106" s="37" t="s">
        <v>1040</v>
      </c>
      <c r="X106" s="22"/>
      <c r="Y106" s="37" t="s">
        <v>850</v>
      </c>
      <c r="Z106" s="22"/>
      <c r="AA106" s="39" t="s">
        <v>757</v>
      </c>
      <c r="AB106" s="22"/>
      <c r="AC106" s="22" t="s">
        <v>860</v>
      </c>
      <c r="AD106" s="22"/>
      <c r="AE106" s="22" t="s">
        <v>1656</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1764</v>
      </c>
      <c r="S107" s="22" t="s">
        <v>1034</v>
      </c>
      <c r="T107" s="22" t="s">
        <v>1034</v>
      </c>
      <c r="U107" s="22" t="s">
        <v>1038</v>
      </c>
      <c r="V107" s="22"/>
      <c r="W107" s="37" t="s">
        <v>1041</v>
      </c>
      <c r="X107" s="22"/>
      <c r="Y107" s="37" t="s">
        <v>851</v>
      </c>
      <c r="Z107" s="22"/>
      <c r="AA107" s="39" t="s">
        <v>758</v>
      </c>
      <c r="AB107" s="22"/>
      <c r="AC107" s="22" t="s">
        <v>861</v>
      </c>
      <c r="AD107" s="22"/>
      <c r="AE107" s="22" t="s">
        <v>1657</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1765</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1766</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1767</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1768</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1769</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1770</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1771</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1772</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1773</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1774</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1775</v>
      </c>
      <c r="S118" s="22" t="s">
        <v>399</v>
      </c>
      <c r="T118" s="22" t="s">
        <v>399</v>
      </c>
      <c r="U118" s="22" t="s">
        <v>399</v>
      </c>
      <c r="V118" s="22"/>
      <c r="W118" s="37" t="s">
        <v>439</v>
      </c>
      <c r="X118" s="22"/>
      <c r="Y118" s="37" t="s">
        <v>466</v>
      </c>
      <c r="Z118" s="22"/>
      <c r="AA118" s="39" t="s">
        <v>664</v>
      </c>
      <c r="AB118" s="22"/>
      <c r="AC118" s="22" t="s">
        <v>505</v>
      </c>
      <c r="AD118" s="22"/>
      <c r="AE118" s="22" t="s">
        <v>1658</v>
      </c>
      <c r="AF118" s="22"/>
      <c r="AG118" s="22"/>
    </row>
    <row r="119" spans="1:33">
      <c r="A119" s="30" t="s">
        <v>191</v>
      </c>
      <c r="B119" s="30" t="s">
        <v>78</v>
      </c>
      <c r="C119" s="23" t="s">
        <v>1106</v>
      </c>
      <c r="D119" s="22"/>
      <c r="E119" s="22" t="s">
        <v>1175</v>
      </c>
      <c r="F119" s="22"/>
      <c r="G119" s="22" t="s">
        <v>1821</v>
      </c>
      <c r="H119" s="23"/>
      <c r="I119" s="23" t="s">
        <v>1252</v>
      </c>
      <c r="J119" s="22"/>
      <c r="K119" s="37" t="s">
        <v>1297</v>
      </c>
      <c r="L119" s="37"/>
      <c r="M119" s="37" t="s">
        <v>1338</v>
      </c>
      <c r="N119" s="22"/>
      <c r="O119" s="37" t="s">
        <v>1380</v>
      </c>
      <c r="P119" s="37"/>
      <c r="Q119" s="37"/>
      <c r="R119" s="37" t="s">
        <v>1776</v>
      </c>
      <c r="S119" s="22" t="s">
        <v>1839</v>
      </c>
      <c r="T119" s="22" t="s">
        <v>1839</v>
      </c>
      <c r="U119" s="22" t="s">
        <v>1457</v>
      </c>
      <c r="V119" s="22"/>
      <c r="W119" s="37" t="s">
        <v>1483</v>
      </c>
      <c r="X119" s="22"/>
      <c r="Y119" s="37" t="s">
        <v>1483</v>
      </c>
      <c r="Z119" s="22"/>
      <c r="AA119" s="39" t="s">
        <v>1847</v>
      </c>
      <c r="AB119" s="22"/>
      <c r="AC119" s="22" t="s">
        <v>1603</v>
      </c>
      <c r="AD119" s="22"/>
      <c r="AE119" s="22" t="s">
        <v>1659</v>
      </c>
      <c r="AF119" s="22"/>
      <c r="AG119" s="22"/>
    </row>
    <row r="120" spans="1:33">
      <c r="A120" s="30" t="s">
        <v>191</v>
      </c>
      <c r="B120" s="30" t="s">
        <v>80</v>
      </c>
      <c r="C120" s="23" t="s">
        <v>1104</v>
      </c>
      <c r="D120" s="22"/>
      <c r="E120" s="22" t="s">
        <v>1176</v>
      </c>
      <c r="F120" s="25"/>
      <c r="G120" s="25" t="s">
        <v>1822</v>
      </c>
      <c r="H120" s="23"/>
      <c r="I120" s="23" t="s">
        <v>1253</v>
      </c>
      <c r="J120" s="22"/>
      <c r="K120" s="37" t="s">
        <v>1298</v>
      </c>
      <c r="L120" s="37"/>
      <c r="M120" s="37" t="s">
        <v>1339</v>
      </c>
      <c r="N120" s="22"/>
      <c r="O120" s="37" t="s">
        <v>1381</v>
      </c>
      <c r="P120" s="37"/>
      <c r="Q120" s="37"/>
      <c r="R120" s="37" t="s">
        <v>1777</v>
      </c>
      <c r="S120" s="22" t="s">
        <v>1841</v>
      </c>
      <c r="T120" s="22" t="s">
        <v>1841</v>
      </c>
      <c r="U120" s="22" t="s">
        <v>1458</v>
      </c>
      <c r="V120" s="22"/>
      <c r="W120" s="37" t="s">
        <v>1484</v>
      </c>
      <c r="X120" s="22"/>
      <c r="Y120" s="37" t="s">
        <v>1525</v>
      </c>
      <c r="Z120" s="25"/>
      <c r="AA120" s="39" t="s">
        <v>1853</v>
      </c>
      <c r="AB120" s="22"/>
      <c r="AC120" s="22" t="s">
        <v>1604</v>
      </c>
      <c r="AD120" s="22"/>
      <c r="AE120" s="22" t="s">
        <v>1660</v>
      </c>
      <c r="AF120" s="22"/>
      <c r="AG120" s="22"/>
    </row>
    <row r="121" spans="1:33">
      <c r="A121" s="30" t="s">
        <v>191</v>
      </c>
      <c r="B121" s="30" t="s">
        <v>81</v>
      </c>
      <c r="C121" s="23" t="s">
        <v>1105</v>
      </c>
      <c r="D121" s="22"/>
      <c r="E121" s="22" t="s">
        <v>1177</v>
      </c>
      <c r="F121" s="22"/>
      <c r="G121" s="22" t="s">
        <v>1823</v>
      </c>
      <c r="H121" s="23"/>
      <c r="I121" s="23" t="s">
        <v>1254</v>
      </c>
      <c r="J121" s="22"/>
      <c r="K121" s="37" t="s">
        <v>1299</v>
      </c>
      <c r="L121" s="37"/>
      <c r="M121" s="37" t="s">
        <v>1340</v>
      </c>
      <c r="N121" s="22"/>
      <c r="O121" s="37" t="s">
        <v>1382</v>
      </c>
      <c r="P121" s="37"/>
      <c r="Q121" s="37"/>
      <c r="R121" s="37" t="s">
        <v>1778</v>
      </c>
      <c r="S121" s="22" t="s">
        <v>1840</v>
      </c>
      <c r="T121" s="22" t="s">
        <v>1840</v>
      </c>
      <c r="U121" s="22" t="s">
        <v>1459</v>
      </c>
      <c r="V121" s="22"/>
      <c r="W121" s="37" t="s">
        <v>1485</v>
      </c>
      <c r="X121" s="22"/>
      <c r="Y121" s="37" t="s">
        <v>1844</v>
      </c>
      <c r="Z121" s="22"/>
      <c r="AA121" s="39" t="s">
        <v>1848</v>
      </c>
      <c r="AB121" s="22"/>
      <c r="AC121" s="22" t="s">
        <v>1605</v>
      </c>
      <c r="AD121" s="22"/>
      <c r="AE121" s="22" t="s">
        <v>1661</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1779</v>
      </c>
      <c r="S122" s="22" t="s">
        <v>743</v>
      </c>
      <c r="T122" s="25" t="s">
        <v>743</v>
      </c>
      <c r="U122" s="22" t="s">
        <v>400</v>
      </c>
      <c r="V122" s="22"/>
      <c r="W122" s="37" t="s">
        <v>440</v>
      </c>
      <c r="X122" s="22"/>
      <c r="Y122" s="37" t="s">
        <v>467</v>
      </c>
      <c r="Z122" s="22"/>
      <c r="AA122" s="39" t="s">
        <v>665</v>
      </c>
      <c r="AB122" s="22"/>
      <c r="AC122" s="22" t="s">
        <v>506</v>
      </c>
      <c r="AD122" s="22"/>
      <c r="AE122" s="22" t="s">
        <v>1662</v>
      </c>
      <c r="AF122" s="22"/>
      <c r="AG122" s="22"/>
    </row>
    <row r="123" spans="1:33" ht="30">
      <c r="A123" s="30" t="s">
        <v>191</v>
      </c>
      <c r="B123" s="30" t="s">
        <v>142</v>
      </c>
      <c r="C123" s="23" t="s">
        <v>1127</v>
      </c>
      <c r="D123" s="22"/>
      <c r="E123" s="22" t="s">
        <v>1178</v>
      </c>
      <c r="F123" s="22"/>
      <c r="G123" s="22" t="s">
        <v>1212</v>
      </c>
      <c r="H123" s="23"/>
      <c r="I123" s="23" t="s">
        <v>1255</v>
      </c>
      <c r="J123" s="22"/>
      <c r="K123" s="37" t="s">
        <v>1300</v>
      </c>
      <c r="L123" s="37"/>
      <c r="M123" s="37" t="s">
        <v>1341</v>
      </c>
      <c r="N123" s="22"/>
      <c r="O123" s="37" t="s">
        <v>1383</v>
      </c>
      <c r="P123" s="37"/>
      <c r="Q123" s="37"/>
      <c r="R123" s="37" t="s">
        <v>1780</v>
      </c>
      <c r="S123" s="22" t="s">
        <v>401</v>
      </c>
      <c r="T123" s="22" t="s">
        <v>401</v>
      </c>
      <c r="U123" s="22" t="s">
        <v>1421</v>
      </c>
      <c r="V123" s="22"/>
      <c r="W123" s="37" t="s">
        <v>1486</v>
      </c>
      <c r="X123" s="22"/>
      <c r="Y123" s="37" t="s">
        <v>1526</v>
      </c>
      <c r="Z123" s="22"/>
      <c r="AA123" s="39" t="s">
        <v>1560</v>
      </c>
      <c r="AB123" s="22"/>
      <c r="AC123" s="22" t="s">
        <v>1606</v>
      </c>
      <c r="AD123" s="22"/>
      <c r="AE123" s="22" t="s">
        <v>1663</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1781</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1782</v>
      </c>
      <c r="S125" s="22" t="s">
        <v>403</v>
      </c>
      <c r="T125" s="22" t="s">
        <v>403</v>
      </c>
      <c r="U125" s="22" t="s">
        <v>403</v>
      </c>
      <c r="V125" s="22"/>
      <c r="W125" s="37" t="s">
        <v>442</v>
      </c>
      <c r="X125" s="22"/>
      <c r="Y125" s="37" t="s">
        <v>468</v>
      </c>
      <c r="Z125" s="25"/>
      <c r="AA125" s="39" t="s">
        <v>667</v>
      </c>
      <c r="AB125" s="22"/>
      <c r="AC125" s="22" t="s">
        <v>508</v>
      </c>
      <c r="AD125" s="22"/>
      <c r="AE125" s="22" t="s">
        <v>1664</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1783</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1784</v>
      </c>
      <c r="S127" s="22" t="s">
        <v>744</v>
      </c>
      <c r="T127" s="25" t="s">
        <v>744</v>
      </c>
      <c r="U127" s="22" t="s">
        <v>405</v>
      </c>
      <c r="V127" s="22"/>
      <c r="W127" s="37" t="s">
        <v>444</v>
      </c>
      <c r="X127" s="22"/>
      <c r="Y127" s="37" t="s">
        <v>470</v>
      </c>
      <c r="Z127" s="22"/>
      <c r="AA127" s="39" t="s">
        <v>669</v>
      </c>
      <c r="AB127" s="22"/>
      <c r="AC127" s="22" t="s">
        <v>510</v>
      </c>
      <c r="AD127" s="22"/>
      <c r="AE127" s="22" t="s">
        <v>1665</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1785</v>
      </c>
      <c r="S128" s="22" t="s">
        <v>745</v>
      </c>
      <c r="T128" s="22" t="s">
        <v>745</v>
      </c>
      <c r="U128" s="22" t="s">
        <v>406</v>
      </c>
      <c r="V128" s="22"/>
      <c r="W128" s="37" t="s">
        <v>445</v>
      </c>
      <c r="X128" s="22"/>
      <c r="Y128" s="37" t="s">
        <v>471</v>
      </c>
      <c r="Z128" s="22"/>
      <c r="AA128" s="39" t="s">
        <v>670</v>
      </c>
      <c r="AB128" s="22"/>
      <c r="AC128" s="22" t="s">
        <v>511</v>
      </c>
      <c r="AD128" s="22"/>
      <c r="AE128" s="22" t="s">
        <v>1666</v>
      </c>
      <c r="AF128" s="22"/>
      <c r="AG128" s="22"/>
    </row>
    <row r="129" spans="1:33" ht="356.25">
      <c r="A129" s="30" t="s">
        <v>191</v>
      </c>
      <c r="B129" s="30" t="s">
        <v>83</v>
      </c>
      <c r="C129" s="23" t="s">
        <v>227</v>
      </c>
      <c r="D129" s="22"/>
      <c r="E129" s="22" t="s">
        <v>718</v>
      </c>
      <c r="F129" s="22"/>
      <c r="G129" s="22" t="s">
        <v>1872</v>
      </c>
      <c r="H129" s="23"/>
      <c r="I129" s="23" t="s">
        <v>963</v>
      </c>
      <c r="J129" s="22"/>
      <c r="K129" s="37" t="s">
        <v>361</v>
      </c>
      <c r="L129" s="37"/>
      <c r="M129" s="37" t="s">
        <v>1013</v>
      </c>
      <c r="N129" s="22"/>
      <c r="O129" s="37" t="s">
        <v>831</v>
      </c>
      <c r="P129" s="37"/>
      <c r="Q129" s="37"/>
      <c r="R129" s="37" t="s">
        <v>1786</v>
      </c>
      <c r="S129" s="22" t="s">
        <v>746</v>
      </c>
      <c r="T129" s="22" t="s">
        <v>746</v>
      </c>
      <c r="U129" s="22" t="s">
        <v>407</v>
      </c>
      <c r="V129" s="22"/>
      <c r="W129" s="37" t="s">
        <v>446</v>
      </c>
      <c r="X129" s="22"/>
      <c r="Y129" s="37" t="s">
        <v>472</v>
      </c>
      <c r="Z129" s="22"/>
      <c r="AA129" s="39" t="s">
        <v>671</v>
      </c>
      <c r="AB129" s="22"/>
      <c r="AC129" s="22" t="s">
        <v>862</v>
      </c>
      <c r="AD129" s="22"/>
      <c r="AE129" s="22" t="s">
        <v>1667</v>
      </c>
      <c r="AF129" s="22"/>
      <c r="AG129" s="22"/>
    </row>
    <row r="130" spans="1:33" ht="76.5" customHeight="1">
      <c r="A130" s="30" t="s">
        <v>191</v>
      </c>
      <c r="B130" s="30" t="s">
        <v>176</v>
      </c>
      <c r="C130" s="23" t="s">
        <v>1119</v>
      </c>
      <c r="D130" s="22"/>
      <c r="E130" s="22" t="s">
        <v>1866</v>
      </c>
      <c r="F130" s="22"/>
      <c r="G130" s="22" t="s">
        <v>1873</v>
      </c>
      <c r="H130" s="23"/>
      <c r="I130" s="23" t="s">
        <v>1865</v>
      </c>
      <c r="J130" s="22"/>
      <c r="K130" s="37" t="s">
        <v>1864</v>
      </c>
      <c r="L130" s="37"/>
      <c r="M130" s="37" t="s">
        <v>1863</v>
      </c>
      <c r="N130" s="22"/>
      <c r="O130" s="37" t="s">
        <v>1862</v>
      </c>
      <c r="P130" s="37"/>
      <c r="Q130" s="37"/>
      <c r="R130" s="37" t="s">
        <v>1787</v>
      </c>
      <c r="S130" s="22" t="s">
        <v>1467</v>
      </c>
      <c r="T130" s="22" t="s">
        <v>1842</v>
      </c>
      <c r="U130" s="22" t="s">
        <v>1861</v>
      </c>
      <c r="V130" s="22"/>
      <c r="W130" s="37" t="s">
        <v>1860</v>
      </c>
      <c r="X130" s="22"/>
      <c r="Y130" s="37" t="s">
        <v>1860</v>
      </c>
      <c r="Z130" s="22"/>
      <c r="AA130" s="39" t="s">
        <v>1859</v>
      </c>
      <c r="AB130" s="22"/>
      <c r="AC130" s="22" t="s">
        <v>1858</v>
      </c>
      <c r="AD130" s="22"/>
      <c r="AE130" s="22" t="s">
        <v>1857</v>
      </c>
      <c r="AF130" s="22"/>
      <c r="AG130" s="22"/>
    </row>
    <row r="131" spans="1:33" ht="238.5" customHeight="1">
      <c r="A131" s="30" t="s">
        <v>191</v>
      </c>
      <c r="B131" s="30" t="s">
        <v>365</v>
      </c>
      <c r="C131" s="23" t="s">
        <v>770</v>
      </c>
      <c r="D131" s="22"/>
      <c r="E131" s="22" t="s">
        <v>1179</v>
      </c>
      <c r="F131" s="22"/>
      <c r="G131" s="22" t="s">
        <v>1213</v>
      </c>
      <c r="H131" s="23"/>
      <c r="I131" s="23" t="s">
        <v>1256</v>
      </c>
      <c r="J131" s="22"/>
      <c r="K131" s="38" t="s">
        <v>555</v>
      </c>
      <c r="L131" s="38"/>
      <c r="M131" s="38" t="s">
        <v>1342</v>
      </c>
      <c r="N131" s="22"/>
      <c r="O131" s="38" t="s">
        <v>1384</v>
      </c>
      <c r="P131" s="38"/>
      <c r="Q131" s="38"/>
      <c r="R131" s="38" t="s">
        <v>1788</v>
      </c>
      <c r="S131" s="22" t="s">
        <v>1045</v>
      </c>
      <c r="T131" s="22" t="s">
        <v>1045</v>
      </c>
      <c r="U131" s="22" t="s">
        <v>1045</v>
      </c>
      <c r="V131" s="22"/>
      <c r="W131" s="38" t="s">
        <v>1487</v>
      </c>
      <c r="X131" s="22"/>
      <c r="Y131" s="38" t="s">
        <v>1487</v>
      </c>
      <c r="Z131" s="22"/>
      <c r="AA131" s="40" t="s">
        <v>1561</v>
      </c>
      <c r="AB131" s="22"/>
      <c r="AC131" s="22" t="s">
        <v>1607</v>
      </c>
      <c r="AD131" s="22"/>
      <c r="AE131" s="22" t="s">
        <v>1668</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1789</v>
      </c>
      <c r="S132" s="22" t="s">
        <v>562</v>
      </c>
      <c r="T132" s="22" t="s">
        <v>562</v>
      </c>
      <c r="U132" s="22" t="s">
        <v>562</v>
      </c>
      <c r="V132" s="22"/>
      <c r="W132" s="37" t="s">
        <v>563</v>
      </c>
      <c r="X132" s="22"/>
      <c r="Y132" s="37" t="s">
        <v>564</v>
      </c>
      <c r="Z132" s="22"/>
      <c r="AA132" s="39" t="s">
        <v>672</v>
      </c>
      <c r="AB132" s="22"/>
      <c r="AC132" s="22" t="s">
        <v>565</v>
      </c>
      <c r="AD132" s="22"/>
      <c r="AE132" s="22" t="s">
        <v>1669</v>
      </c>
      <c r="AF132" s="22"/>
      <c r="AG132" s="22"/>
    </row>
    <row r="133" spans="1:33" ht="390.75" customHeight="1">
      <c r="A133" s="30" t="s">
        <v>191</v>
      </c>
      <c r="B133" s="32" t="str">
        <f t="shared" ref="B133:B157" si="0">B6&amp;" - "&amp;"Summary"</f>
        <v>Maiduguri - Summary</v>
      </c>
      <c r="C133" s="23" t="s">
        <v>1883</v>
      </c>
      <c r="D133" s="22"/>
      <c r="E133" s="22" t="s">
        <v>1180</v>
      </c>
      <c r="F133" s="22"/>
      <c r="G133" s="22" t="s">
        <v>1214</v>
      </c>
      <c r="H133" s="23"/>
      <c r="I133" s="23" t="s">
        <v>1257</v>
      </c>
      <c r="J133" s="22"/>
      <c r="K133" s="37" t="s">
        <v>1301</v>
      </c>
      <c r="L133" s="37"/>
      <c r="M133" s="37" t="s">
        <v>1343</v>
      </c>
      <c r="N133" s="22"/>
      <c r="O133" s="37" t="s">
        <v>1385</v>
      </c>
      <c r="P133" s="37"/>
      <c r="Q133" s="37"/>
      <c r="R133" s="37" t="s">
        <v>1790</v>
      </c>
      <c r="S133" s="22"/>
      <c r="T133" s="22"/>
      <c r="U133" s="22" t="s">
        <v>1422</v>
      </c>
      <c r="V133" s="22"/>
      <c r="W133" s="37" t="s">
        <v>1488</v>
      </c>
      <c r="X133" s="22"/>
      <c r="Y133" s="37" t="s">
        <v>1527</v>
      </c>
      <c r="Z133" s="22"/>
      <c r="AA133" s="39" t="s">
        <v>1562</v>
      </c>
      <c r="AB133" s="22"/>
      <c r="AC133" s="22" t="s">
        <v>1608</v>
      </c>
      <c r="AD133" s="22"/>
      <c r="AE133" s="22" t="s">
        <v>1670</v>
      </c>
      <c r="AF133" s="22"/>
      <c r="AG133" s="22"/>
    </row>
    <row r="134" spans="1:33" ht="409.5">
      <c r="A134" s="30" t="s">
        <v>191</v>
      </c>
      <c r="B134" s="32" t="str">
        <f t="shared" si="0"/>
        <v>Mexico City - Summary</v>
      </c>
      <c r="C134" s="23" t="s">
        <v>1877</v>
      </c>
      <c r="D134" s="22"/>
      <c r="E134" s="22" t="s">
        <v>1181</v>
      </c>
      <c r="F134" s="22"/>
      <c r="G134" s="22" t="s">
        <v>1215</v>
      </c>
      <c r="H134" s="23"/>
      <c r="I134" s="23" t="s">
        <v>1258</v>
      </c>
      <c r="J134" s="22"/>
      <c r="K134" s="37" t="s">
        <v>1302</v>
      </c>
      <c r="L134" s="37"/>
      <c r="M134" s="37" t="s">
        <v>1344</v>
      </c>
      <c r="N134" s="22"/>
      <c r="O134" s="37" t="s">
        <v>1386</v>
      </c>
      <c r="P134" s="37"/>
      <c r="Q134" s="37"/>
      <c r="R134" s="37" t="s">
        <v>1791</v>
      </c>
      <c r="S134" s="22" t="s">
        <v>1423</v>
      </c>
      <c r="T134" s="22"/>
      <c r="U134" s="22" t="s">
        <v>1423</v>
      </c>
      <c r="V134" s="22"/>
      <c r="W134" s="37" t="s">
        <v>1489</v>
      </c>
      <c r="X134" s="22"/>
      <c r="Y134" s="37" t="s">
        <v>1528</v>
      </c>
      <c r="Z134" s="22"/>
      <c r="AA134" s="39" t="s">
        <v>1563</v>
      </c>
      <c r="AB134" s="22"/>
      <c r="AC134" s="22" t="s">
        <v>1609</v>
      </c>
      <c r="AD134" s="22"/>
      <c r="AE134" s="22" t="s">
        <v>1671</v>
      </c>
      <c r="AF134" s="22"/>
      <c r="AG134" s="22"/>
    </row>
    <row r="135" spans="1:33" ht="409.5" customHeight="1">
      <c r="A135" s="30" t="s">
        <v>191</v>
      </c>
      <c r="B135" s="32" t="str">
        <f t="shared" si="0"/>
        <v>Baltimore - Summary</v>
      </c>
      <c r="C135" s="23" t="s">
        <v>1138</v>
      </c>
      <c r="D135" s="22"/>
      <c r="E135" s="22" t="s">
        <v>1182</v>
      </c>
      <c r="F135" s="22"/>
      <c r="G135" s="22" t="s">
        <v>1216</v>
      </c>
      <c r="H135" s="23"/>
      <c r="I135" s="23" t="s">
        <v>1259</v>
      </c>
      <c r="J135" s="22"/>
      <c r="K135" s="37" t="s">
        <v>1303</v>
      </c>
      <c r="L135" s="37"/>
      <c r="M135" s="37" t="s">
        <v>1345</v>
      </c>
      <c r="N135" s="22"/>
      <c r="O135" s="37" t="s">
        <v>1387</v>
      </c>
      <c r="P135" s="37"/>
      <c r="Q135" s="37"/>
      <c r="R135" s="37" t="s">
        <v>1792</v>
      </c>
      <c r="S135" s="22"/>
      <c r="T135" s="22"/>
      <c r="U135" s="22" t="s">
        <v>1424</v>
      </c>
      <c r="V135" s="22"/>
      <c r="W135" s="37" t="s">
        <v>1490</v>
      </c>
      <c r="X135" s="22"/>
      <c r="Y135" s="37" t="s">
        <v>1529</v>
      </c>
      <c r="Z135" s="22"/>
      <c r="AA135" s="39" t="s">
        <v>1564</v>
      </c>
      <c r="AB135" s="22"/>
      <c r="AC135" s="22" t="s">
        <v>1610</v>
      </c>
      <c r="AD135" s="22"/>
      <c r="AE135" s="22" t="s">
        <v>1672</v>
      </c>
      <c r="AF135" s="22"/>
      <c r="AG135" s="22"/>
    </row>
    <row r="136" spans="1:33" ht="409.5" customHeight="1">
      <c r="A136" s="30" t="s">
        <v>191</v>
      </c>
      <c r="B136" s="32" t="str">
        <f t="shared" si="0"/>
        <v>Phoenix - Summary</v>
      </c>
      <c r="C136" s="23" t="s">
        <v>1139</v>
      </c>
      <c r="D136" s="22"/>
      <c r="E136" s="22" t="s">
        <v>1183</v>
      </c>
      <c r="F136" s="22"/>
      <c r="G136" s="22" t="s">
        <v>1217</v>
      </c>
      <c r="H136" s="23"/>
      <c r="I136" s="23" t="s">
        <v>1260</v>
      </c>
      <c r="J136" s="22"/>
      <c r="K136" s="37" t="s">
        <v>1304</v>
      </c>
      <c r="L136" s="37"/>
      <c r="M136" s="37" t="s">
        <v>1346</v>
      </c>
      <c r="N136" s="22"/>
      <c r="O136" s="37" t="s">
        <v>1388</v>
      </c>
      <c r="P136" s="37"/>
      <c r="Q136" s="37"/>
      <c r="R136" s="37" t="s">
        <v>1793</v>
      </c>
      <c r="S136" s="22"/>
      <c r="T136" s="22"/>
      <c r="U136" s="22" t="s">
        <v>1425</v>
      </c>
      <c r="V136" s="22"/>
      <c r="W136" s="37" t="s">
        <v>1491</v>
      </c>
      <c r="X136" s="22"/>
      <c r="Y136" s="37" t="s">
        <v>1530</v>
      </c>
      <c r="Z136" s="22"/>
      <c r="AA136" s="39" t="s">
        <v>1565</v>
      </c>
      <c r="AB136" s="22"/>
      <c r="AC136" s="22" t="s">
        <v>1611</v>
      </c>
      <c r="AD136" s="22"/>
      <c r="AE136" s="22" t="s">
        <v>1673</v>
      </c>
      <c r="AF136" s="22"/>
      <c r="AG136" s="22"/>
    </row>
    <row r="137" spans="1:33" ht="409.5" customHeight="1">
      <c r="A137" s="30" t="s">
        <v>191</v>
      </c>
      <c r="B137" s="32" t="str">
        <f t="shared" si="0"/>
        <v>Seattle - Summary</v>
      </c>
      <c r="C137" s="23" t="s">
        <v>1140</v>
      </c>
      <c r="D137" s="22"/>
      <c r="E137" s="22" t="s">
        <v>1184</v>
      </c>
      <c r="F137" s="22"/>
      <c r="G137" s="22" t="s">
        <v>1218</v>
      </c>
      <c r="H137" s="23"/>
      <c r="I137" s="23" t="s">
        <v>1261</v>
      </c>
      <c r="J137" s="22"/>
      <c r="K137" s="37" t="s">
        <v>1305</v>
      </c>
      <c r="L137" s="37"/>
      <c r="M137" s="37" t="s">
        <v>1347</v>
      </c>
      <c r="N137" s="22"/>
      <c r="O137" s="37" t="s">
        <v>1389</v>
      </c>
      <c r="P137" s="37"/>
      <c r="Q137" s="37"/>
      <c r="R137" s="37" t="s">
        <v>1794</v>
      </c>
      <c r="S137" s="22"/>
      <c r="T137" s="22"/>
      <c r="U137" s="22" t="s">
        <v>1426</v>
      </c>
      <c r="V137" s="22"/>
      <c r="W137" s="37" t="s">
        <v>1492</v>
      </c>
      <c r="X137" s="22"/>
      <c r="Y137" s="37" t="s">
        <v>1531</v>
      </c>
      <c r="Z137" s="22"/>
      <c r="AA137" s="39" t="s">
        <v>1566</v>
      </c>
      <c r="AB137" s="22"/>
      <c r="AC137" s="22" t="s">
        <v>1612</v>
      </c>
      <c r="AD137" s="22"/>
      <c r="AE137" s="22" t="s">
        <v>1674</v>
      </c>
      <c r="AF137" s="22"/>
      <c r="AG137" s="22"/>
    </row>
    <row r="138" spans="1:33" ht="409.5" customHeight="1">
      <c r="A138" s="30" t="s">
        <v>191</v>
      </c>
      <c r="B138" s="32" t="str">
        <f t="shared" si="0"/>
        <v>Sao Paulo - Summary</v>
      </c>
      <c r="C138" s="23" t="s">
        <v>1141</v>
      </c>
      <c r="D138" s="22"/>
      <c r="E138" s="22" t="s">
        <v>1185</v>
      </c>
      <c r="F138" s="22"/>
      <c r="G138" s="22" t="s">
        <v>1219</v>
      </c>
      <c r="H138" s="23"/>
      <c r="I138" s="23" t="s">
        <v>1262</v>
      </c>
      <c r="J138" s="22"/>
      <c r="K138" s="37" t="s">
        <v>1306</v>
      </c>
      <c r="L138" s="37"/>
      <c r="M138" s="37" t="s">
        <v>1348</v>
      </c>
      <c r="N138" s="22"/>
      <c r="O138" s="37" t="s">
        <v>1390</v>
      </c>
      <c r="P138" s="37"/>
      <c r="Q138" s="37"/>
      <c r="R138" s="37" t="s">
        <v>1795</v>
      </c>
      <c r="S138" s="22"/>
      <c r="T138" s="22"/>
      <c r="U138" s="22" t="s">
        <v>1427</v>
      </c>
      <c r="V138" s="22"/>
      <c r="W138" s="37" t="s">
        <v>1493</v>
      </c>
      <c r="X138" s="22"/>
      <c r="Y138" s="37" t="s">
        <v>1532</v>
      </c>
      <c r="Z138" s="22"/>
      <c r="AA138" s="39" t="s">
        <v>1567</v>
      </c>
      <c r="AB138" s="22"/>
      <c r="AC138" s="22" t="s">
        <v>1613</v>
      </c>
      <c r="AD138" s="22"/>
      <c r="AE138" s="22" t="s">
        <v>1675</v>
      </c>
      <c r="AF138" s="22"/>
      <c r="AG138" s="22"/>
    </row>
    <row r="139" spans="1:33" ht="409.5" customHeight="1">
      <c r="A139" s="30" t="s">
        <v>191</v>
      </c>
      <c r="B139" s="32" t="str">
        <f t="shared" si="0"/>
        <v>Hong Kong - Summary</v>
      </c>
      <c r="C139" s="23" t="s">
        <v>1142</v>
      </c>
      <c r="D139" s="22"/>
      <c r="E139" s="22" t="s">
        <v>1186</v>
      </c>
      <c r="F139" s="22"/>
      <c r="G139" s="22" t="s">
        <v>1220</v>
      </c>
      <c r="H139" s="23"/>
      <c r="I139" s="23" t="s">
        <v>1263</v>
      </c>
      <c r="J139" s="22"/>
      <c r="K139" s="37" t="s">
        <v>1307</v>
      </c>
      <c r="L139" s="37"/>
      <c r="M139" s="37" t="s">
        <v>1349</v>
      </c>
      <c r="N139" s="22"/>
      <c r="O139" s="37" t="s">
        <v>1391</v>
      </c>
      <c r="P139" s="37"/>
      <c r="Q139" s="37"/>
      <c r="R139" s="37" t="s">
        <v>1796</v>
      </c>
      <c r="S139" s="22"/>
      <c r="T139" s="22"/>
      <c r="U139" s="22" t="s">
        <v>1428</v>
      </c>
      <c r="V139" s="22"/>
      <c r="W139" s="37" t="s">
        <v>1494</v>
      </c>
      <c r="X139" s="22"/>
      <c r="Y139" s="37" t="s">
        <v>1533</v>
      </c>
      <c r="Z139" s="22"/>
      <c r="AA139" s="39" t="s">
        <v>1568</v>
      </c>
      <c r="AB139" s="22"/>
      <c r="AC139" s="22" t="s">
        <v>1614</v>
      </c>
      <c r="AD139" s="22"/>
      <c r="AE139" s="22" t="s">
        <v>1676</v>
      </c>
      <c r="AF139" s="22"/>
      <c r="AG139" s="22"/>
    </row>
    <row r="140" spans="1:33" ht="409.5" customHeight="1">
      <c r="A140" s="30" t="s">
        <v>191</v>
      </c>
      <c r="B140" s="32" t="str">
        <f t="shared" si="0"/>
        <v>Chennai - Summary</v>
      </c>
      <c r="C140" s="23" t="s">
        <v>1143</v>
      </c>
      <c r="D140" s="22"/>
      <c r="E140" s="22" t="s">
        <v>1187</v>
      </c>
      <c r="F140" s="22"/>
      <c r="G140" s="22" t="s">
        <v>1221</v>
      </c>
      <c r="H140" s="23"/>
      <c r="I140" s="23" t="s">
        <v>1264</v>
      </c>
      <c r="J140" s="22"/>
      <c r="K140" s="37" t="s">
        <v>1308</v>
      </c>
      <c r="L140" s="37"/>
      <c r="M140" s="37" t="s">
        <v>1350</v>
      </c>
      <c r="N140" s="22"/>
      <c r="O140" s="37" t="s">
        <v>1392</v>
      </c>
      <c r="P140" s="37"/>
      <c r="Q140" s="37"/>
      <c r="R140" s="37" t="s">
        <v>1797</v>
      </c>
      <c r="S140" s="22"/>
      <c r="T140" s="22"/>
      <c r="U140" s="22" t="s">
        <v>1429</v>
      </c>
      <c r="V140" s="22"/>
      <c r="W140" s="37" t="s">
        <v>1495</v>
      </c>
      <c r="X140" s="22"/>
      <c r="Y140" s="37" t="s">
        <v>1534</v>
      </c>
      <c r="Z140" s="22"/>
      <c r="AA140" s="39" t="s">
        <v>1569</v>
      </c>
      <c r="AB140" s="22"/>
      <c r="AC140" s="22" t="s">
        <v>1615</v>
      </c>
      <c r="AD140" s="22"/>
      <c r="AE140" s="22" t="s">
        <v>1677</v>
      </c>
      <c r="AF140" s="22"/>
      <c r="AG140" s="22"/>
    </row>
    <row r="141" spans="1:33" ht="409.5" customHeight="1">
      <c r="A141" s="30" t="s">
        <v>191</v>
      </c>
      <c r="B141" s="32" t="str">
        <f t="shared" si="0"/>
        <v>Bangkok - Summary</v>
      </c>
      <c r="C141" s="23" t="s">
        <v>1144</v>
      </c>
      <c r="D141" s="22"/>
      <c r="E141" s="22" t="s">
        <v>1188</v>
      </c>
      <c r="F141" s="22"/>
      <c r="G141" s="22" t="s">
        <v>1222</v>
      </c>
      <c r="H141" s="23"/>
      <c r="I141" s="23" t="s">
        <v>1265</v>
      </c>
      <c r="J141" s="22"/>
      <c r="K141" s="37" t="s">
        <v>1309</v>
      </c>
      <c r="L141" s="37"/>
      <c r="M141" s="37" t="s">
        <v>1351</v>
      </c>
      <c r="N141" s="22"/>
      <c r="O141" s="37" t="s">
        <v>1393</v>
      </c>
      <c r="P141" s="37"/>
      <c r="Q141" s="37"/>
      <c r="R141" s="37" t="s">
        <v>1798</v>
      </c>
      <c r="S141" s="22"/>
      <c r="T141" s="22"/>
      <c r="U141" s="22" t="s">
        <v>1430</v>
      </c>
      <c r="V141" s="22"/>
      <c r="W141" s="37" t="s">
        <v>1496</v>
      </c>
      <c r="X141" s="22"/>
      <c r="Y141" s="37" t="s">
        <v>1535</v>
      </c>
      <c r="Z141" s="22"/>
      <c r="AA141" s="39" t="s">
        <v>1570</v>
      </c>
      <c r="AB141" s="22"/>
      <c r="AC141" s="22" t="s">
        <v>1616</v>
      </c>
      <c r="AD141" s="22"/>
      <c r="AE141" s="22" t="s">
        <v>1678</v>
      </c>
      <c r="AF141" s="22"/>
      <c r="AG141" s="22"/>
    </row>
    <row r="142" spans="1:33" ht="409.5" customHeight="1">
      <c r="A142" s="30" t="s">
        <v>191</v>
      </c>
      <c r="B142" s="32" t="str">
        <f t="shared" si="0"/>
        <v>Hanoi - Summary</v>
      </c>
      <c r="C142" s="23" t="s">
        <v>1145</v>
      </c>
      <c r="D142" s="22"/>
      <c r="E142" s="22" t="s">
        <v>1189</v>
      </c>
      <c r="F142" s="22"/>
      <c r="G142" s="22" t="s">
        <v>1223</v>
      </c>
      <c r="H142" s="23"/>
      <c r="I142" s="23" t="s">
        <v>1266</v>
      </c>
      <c r="J142" s="22"/>
      <c r="K142" s="37" t="s">
        <v>1310</v>
      </c>
      <c r="L142" s="37"/>
      <c r="M142" s="37" t="s">
        <v>1352</v>
      </c>
      <c r="N142" s="22"/>
      <c r="O142" s="37" t="s">
        <v>1394</v>
      </c>
      <c r="P142" s="37"/>
      <c r="Q142" s="37"/>
      <c r="R142" s="37" t="s">
        <v>1799</v>
      </c>
      <c r="S142" s="22"/>
      <c r="T142" s="22"/>
      <c r="U142" s="22" t="s">
        <v>1431</v>
      </c>
      <c r="V142" s="22"/>
      <c r="W142" s="37" t="s">
        <v>1497</v>
      </c>
      <c r="X142" s="22"/>
      <c r="Y142" s="37" t="s">
        <v>1536</v>
      </c>
      <c r="Z142" s="22"/>
      <c r="AA142" s="39" t="s">
        <v>1571</v>
      </c>
      <c r="AB142" s="22"/>
      <c r="AC142" s="22" t="s">
        <v>1617</v>
      </c>
      <c r="AD142" s="22"/>
      <c r="AE142" s="22" t="s">
        <v>1679</v>
      </c>
      <c r="AF142" s="22"/>
      <c r="AG142" s="22"/>
    </row>
    <row r="143" spans="1:33" ht="409.5" customHeight="1">
      <c r="A143" s="30" t="s">
        <v>191</v>
      </c>
      <c r="B143" s="32" t="str">
        <f t="shared" si="0"/>
        <v>Graz - Summary</v>
      </c>
      <c r="C143" s="23" t="s">
        <v>1146</v>
      </c>
      <c r="D143" s="22"/>
      <c r="E143" s="22" t="s">
        <v>1190</v>
      </c>
      <c r="F143" s="22"/>
      <c r="G143" s="22" t="s">
        <v>1224</v>
      </c>
      <c r="H143" s="23"/>
      <c r="I143" s="23" t="s">
        <v>1267</v>
      </c>
      <c r="J143" s="22"/>
      <c r="K143" s="37" t="s">
        <v>1311</v>
      </c>
      <c r="L143" s="37"/>
      <c r="M143" s="37" t="s">
        <v>1353</v>
      </c>
      <c r="N143" s="22"/>
      <c r="O143" s="37" t="s">
        <v>1395</v>
      </c>
      <c r="P143" s="37"/>
      <c r="Q143" s="37"/>
      <c r="R143" s="37" t="s">
        <v>1800</v>
      </c>
      <c r="S143" s="22"/>
      <c r="T143" s="22"/>
      <c r="U143" s="22" t="s">
        <v>1432</v>
      </c>
      <c r="V143" s="22"/>
      <c r="W143" s="37" t="s">
        <v>1498</v>
      </c>
      <c r="X143" s="22"/>
      <c r="Y143" s="37" t="s">
        <v>1537</v>
      </c>
      <c r="Z143" s="22"/>
      <c r="AA143" s="39" t="s">
        <v>1572</v>
      </c>
      <c r="AB143" s="22"/>
      <c r="AC143" s="22" t="s">
        <v>1618</v>
      </c>
      <c r="AD143" s="22"/>
      <c r="AE143" s="22" t="s">
        <v>1680</v>
      </c>
      <c r="AF143" s="22"/>
      <c r="AG143" s="22"/>
    </row>
    <row r="144" spans="1:33" ht="409.5" customHeight="1">
      <c r="A144" s="30" t="s">
        <v>191</v>
      </c>
      <c r="B144" s="32" t="str">
        <f t="shared" si="0"/>
        <v>Ghent - Summary</v>
      </c>
      <c r="C144" s="23" t="s">
        <v>1147</v>
      </c>
      <c r="D144" s="22"/>
      <c r="E144" s="22" t="s">
        <v>1191</v>
      </c>
      <c r="F144" s="22"/>
      <c r="G144" s="22" t="s">
        <v>1225</v>
      </c>
      <c r="H144" s="23"/>
      <c r="I144" s="23" t="s">
        <v>1268</v>
      </c>
      <c r="J144" s="22"/>
      <c r="K144" s="37" t="s">
        <v>1312</v>
      </c>
      <c r="L144" s="37"/>
      <c r="M144" s="37" t="s">
        <v>1354</v>
      </c>
      <c r="N144" s="22"/>
      <c r="O144" s="37" t="s">
        <v>1396</v>
      </c>
      <c r="P144" s="37"/>
      <c r="Q144" s="37"/>
      <c r="R144" s="37" t="s">
        <v>1801</v>
      </c>
      <c r="S144" s="22"/>
      <c r="T144" s="22"/>
      <c r="U144" s="22" t="s">
        <v>1433</v>
      </c>
      <c r="V144" s="22"/>
      <c r="W144" s="37" t="s">
        <v>1499</v>
      </c>
      <c r="X144" s="22"/>
      <c r="Y144" s="37" t="s">
        <v>1538</v>
      </c>
      <c r="Z144" s="22"/>
      <c r="AA144" s="39" t="s">
        <v>1573</v>
      </c>
      <c r="AB144" s="22"/>
      <c r="AC144" s="22" t="s">
        <v>1619</v>
      </c>
      <c r="AD144" s="22"/>
      <c r="AE144" s="22" t="s">
        <v>1681</v>
      </c>
      <c r="AF144" s="22"/>
      <c r="AG144" s="22"/>
    </row>
    <row r="145" spans="1:33" ht="409.5" customHeight="1">
      <c r="A145" s="30" t="s">
        <v>191</v>
      </c>
      <c r="B145" s="32" t="str">
        <f t="shared" si="0"/>
        <v>Bern - Summary</v>
      </c>
      <c r="C145" s="23" t="s">
        <v>1148</v>
      </c>
      <c r="D145" s="22"/>
      <c r="E145" s="22" t="s">
        <v>1192</v>
      </c>
      <c r="F145" s="22"/>
      <c r="G145" s="22" t="s">
        <v>1226</v>
      </c>
      <c r="H145" s="23"/>
      <c r="I145" s="23" t="s">
        <v>1269</v>
      </c>
      <c r="J145" s="22"/>
      <c r="K145" s="37" t="s">
        <v>1313</v>
      </c>
      <c r="L145" s="37"/>
      <c r="M145" s="37" t="s">
        <v>1355</v>
      </c>
      <c r="N145" s="22"/>
      <c r="O145" s="37" t="s">
        <v>1397</v>
      </c>
      <c r="P145" s="37"/>
      <c r="Q145" s="37"/>
      <c r="R145" s="37" t="s">
        <v>1802</v>
      </c>
      <c r="S145" s="22"/>
      <c r="T145" s="22"/>
      <c r="U145" s="22" t="s">
        <v>1434</v>
      </c>
      <c r="V145" s="22"/>
      <c r="W145" s="37" t="s">
        <v>1500</v>
      </c>
      <c r="X145" s="22"/>
      <c r="Y145" s="37" t="s">
        <v>1539</v>
      </c>
      <c r="Z145" s="22"/>
      <c r="AA145" s="39" t="s">
        <v>1574</v>
      </c>
      <c r="AB145" s="22"/>
      <c r="AC145" s="22" t="s">
        <v>1620</v>
      </c>
      <c r="AD145" s="22"/>
      <c r="AE145" s="22" t="s">
        <v>1682</v>
      </c>
      <c r="AF145" s="22"/>
      <c r="AG145" s="22"/>
    </row>
    <row r="146" spans="1:33" ht="409.5" customHeight="1">
      <c r="A146" s="30" t="s">
        <v>191</v>
      </c>
      <c r="B146" s="32" t="str">
        <f t="shared" si="0"/>
        <v>Olomouc - Summary</v>
      </c>
      <c r="C146" s="23" t="s">
        <v>1149</v>
      </c>
      <c r="D146" s="22"/>
      <c r="E146" s="22" t="s">
        <v>1193</v>
      </c>
      <c r="F146" s="22"/>
      <c r="G146" s="22" t="s">
        <v>1227</v>
      </c>
      <c r="H146" s="23"/>
      <c r="I146" s="23" t="s">
        <v>1270</v>
      </c>
      <c r="J146" s="22"/>
      <c r="K146" s="37" t="s">
        <v>1314</v>
      </c>
      <c r="L146" s="37"/>
      <c r="M146" s="37" t="s">
        <v>1356</v>
      </c>
      <c r="N146" s="22"/>
      <c r="O146" s="37" t="s">
        <v>1398</v>
      </c>
      <c r="P146" s="37"/>
      <c r="Q146" s="37"/>
      <c r="R146" s="37" t="s">
        <v>1803</v>
      </c>
      <c r="S146" s="22"/>
      <c r="T146" s="22"/>
      <c r="U146" s="22" t="s">
        <v>1435</v>
      </c>
      <c r="V146" s="22"/>
      <c r="W146" s="37" t="s">
        <v>1501</v>
      </c>
      <c r="X146" s="22"/>
      <c r="Y146" s="37" t="s">
        <v>1540</v>
      </c>
      <c r="Z146" s="22"/>
      <c r="AA146" s="39" t="s">
        <v>1575</v>
      </c>
      <c r="AB146" s="22"/>
      <c r="AC146" s="22" t="s">
        <v>1621</v>
      </c>
      <c r="AD146" s="22"/>
      <c r="AE146" s="22" t="s">
        <v>1683</v>
      </c>
      <c r="AF146" s="22"/>
      <c r="AG146" s="22"/>
    </row>
    <row r="147" spans="1:33" ht="409.5" customHeight="1">
      <c r="A147" s="30" t="s">
        <v>191</v>
      </c>
      <c r="B147" s="32" t="str">
        <f t="shared" si="0"/>
        <v>Cologne - Summary</v>
      </c>
      <c r="C147" s="23" t="s">
        <v>1150</v>
      </c>
      <c r="D147" s="22"/>
      <c r="E147" s="22" t="s">
        <v>1194</v>
      </c>
      <c r="F147" s="22"/>
      <c r="G147" s="22" t="s">
        <v>1228</v>
      </c>
      <c r="H147" s="23"/>
      <c r="I147" s="23" t="s">
        <v>1271</v>
      </c>
      <c r="J147" s="22"/>
      <c r="K147" s="37" t="s">
        <v>1315</v>
      </c>
      <c r="L147" s="37"/>
      <c r="M147" s="37" t="s">
        <v>1357</v>
      </c>
      <c r="N147" s="22"/>
      <c r="O147" s="37" t="s">
        <v>1399</v>
      </c>
      <c r="P147" s="37"/>
      <c r="Q147" s="37"/>
      <c r="R147" s="37" t="s">
        <v>1804</v>
      </c>
      <c r="S147" s="22"/>
      <c r="T147" s="22"/>
      <c r="U147" s="22" t="s">
        <v>1436</v>
      </c>
      <c r="V147" s="22"/>
      <c r="W147" s="37" t="s">
        <v>1502</v>
      </c>
      <c r="X147" s="22"/>
      <c r="Y147" s="37" t="s">
        <v>1541</v>
      </c>
      <c r="Z147" s="22"/>
      <c r="AA147" s="39" t="s">
        <v>1576</v>
      </c>
      <c r="AB147" s="22"/>
      <c r="AC147" s="22" t="s">
        <v>1622</v>
      </c>
      <c r="AD147" s="22"/>
      <c r="AE147" s="22" t="s">
        <v>1684</v>
      </c>
      <c r="AF147" s="22"/>
      <c r="AG147" s="22"/>
    </row>
    <row r="148" spans="1:33" ht="409.5" customHeight="1">
      <c r="A148" s="30" t="s">
        <v>191</v>
      </c>
      <c r="B148" s="32" t="str">
        <f t="shared" si="0"/>
        <v>Odense - Summary</v>
      </c>
      <c r="C148" s="23" t="s">
        <v>1151</v>
      </c>
      <c r="D148" s="22"/>
      <c r="E148" s="22" t="s">
        <v>1195</v>
      </c>
      <c r="F148" s="22"/>
      <c r="G148" s="22" t="s">
        <v>1229</v>
      </c>
      <c r="H148" s="23"/>
      <c r="I148" s="23" t="s">
        <v>1272</v>
      </c>
      <c r="J148" s="22"/>
      <c r="K148" s="37" t="s">
        <v>1316</v>
      </c>
      <c r="L148" s="37"/>
      <c r="M148" s="37" t="s">
        <v>1358</v>
      </c>
      <c r="N148" s="22"/>
      <c r="O148" s="37" t="s">
        <v>1400</v>
      </c>
      <c r="P148" s="37"/>
      <c r="Q148" s="37"/>
      <c r="R148" s="37" t="s">
        <v>1805</v>
      </c>
      <c r="S148" s="22"/>
      <c r="T148" s="22"/>
      <c r="U148" s="22" t="s">
        <v>1437</v>
      </c>
      <c r="V148" s="22"/>
      <c r="W148" s="37" t="s">
        <v>1503</v>
      </c>
      <c r="X148" s="22"/>
      <c r="Y148" s="37" t="s">
        <v>1542</v>
      </c>
      <c r="Z148" s="22"/>
      <c r="AA148" s="39" t="s">
        <v>1577</v>
      </c>
      <c r="AB148" s="22"/>
      <c r="AC148" s="22" t="s">
        <v>1623</v>
      </c>
      <c r="AD148" s="22"/>
      <c r="AE148" s="22" t="s">
        <v>1685</v>
      </c>
      <c r="AF148" s="22"/>
      <c r="AG148" s="22"/>
    </row>
    <row r="149" spans="1:33" ht="409.5" customHeight="1">
      <c r="A149" s="30" t="s">
        <v>191</v>
      </c>
      <c r="B149" s="32" t="str">
        <f t="shared" si="0"/>
        <v>Barcelona - Summary</v>
      </c>
      <c r="C149" s="23" t="s">
        <v>1152</v>
      </c>
      <c r="D149" s="22"/>
      <c r="E149" s="22" t="s">
        <v>1196</v>
      </c>
      <c r="F149" s="22"/>
      <c r="G149" s="22" t="s">
        <v>1230</v>
      </c>
      <c r="H149" s="23"/>
      <c r="I149" s="23" t="s">
        <v>1273</v>
      </c>
      <c r="J149" s="22"/>
      <c r="K149" s="37" t="s">
        <v>1317</v>
      </c>
      <c r="L149" s="37"/>
      <c r="M149" s="37" t="s">
        <v>1359</v>
      </c>
      <c r="N149" s="22"/>
      <c r="O149" s="37" t="s">
        <v>1401</v>
      </c>
      <c r="P149" s="37"/>
      <c r="Q149" s="37"/>
      <c r="R149" s="37" t="s">
        <v>1806</v>
      </c>
      <c r="S149" s="22"/>
      <c r="T149" s="22" t="s">
        <v>1438</v>
      </c>
      <c r="U149" s="22" t="s">
        <v>1438</v>
      </c>
      <c r="V149" s="22"/>
      <c r="W149" s="37" t="s">
        <v>1504</v>
      </c>
      <c r="X149" s="22"/>
      <c r="Y149" s="37" t="s">
        <v>1543</v>
      </c>
      <c r="Z149" s="22"/>
      <c r="AA149" s="39" t="s">
        <v>1578</v>
      </c>
      <c r="AB149" s="22"/>
      <c r="AC149" s="22" t="s">
        <v>1624</v>
      </c>
      <c r="AD149" s="22"/>
      <c r="AE149" s="22" t="s">
        <v>1686</v>
      </c>
      <c r="AF149" s="22"/>
      <c r="AG149" s="22"/>
    </row>
    <row r="150" spans="1:33" ht="409.5" customHeight="1">
      <c r="A150" s="30" t="s">
        <v>191</v>
      </c>
      <c r="B150" s="32" t="str">
        <f t="shared" si="0"/>
        <v>Valencia - Summary</v>
      </c>
      <c r="C150" s="23" t="s">
        <v>1153</v>
      </c>
      <c r="D150" s="22"/>
      <c r="E150" s="22" t="s">
        <v>1197</v>
      </c>
      <c r="F150" s="22"/>
      <c r="G150" s="22" t="s">
        <v>1231</v>
      </c>
      <c r="H150" s="23"/>
      <c r="I150" s="23" t="s">
        <v>1274</v>
      </c>
      <c r="J150" s="22"/>
      <c r="K150" s="37" t="s">
        <v>1318</v>
      </c>
      <c r="L150" s="37"/>
      <c r="M150" s="37" t="s">
        <v>1360</v>
      </c>
      <c r="N150" s="22"/>
      <c r="O150" s="37" t="s">
        <v>1402</v>
      </c>
      <c r="P150" s="37"/>
      <c r="Q150" s="37"/>
      <c r="R150" s="37" t="s">
        <v>1807</v>
      </c>
      <c r="S150" s="22"/>
      <c r="T150" s="22" t="s">
        <v>1439</v>
      </c>
      <c r="U150" s="22" t="s">
        <v>1439</v>
      </c>
      <c r="V150" s="22"/>
      <c r="W150" s="37" t="s">
        <v>1505</v>
      </c>
      <c r="X150" s="22"/>
      <c r="Y150" s="37" t="s">
        <v>1544</v>
      </c>
      <c r="Z150" s="22"/>
      <c r="AA150" s="39" t="s">
        <v>1579</v>
      </c>
      <c r="AB150" s="22"/>
      <c r="AC150" s="22" t="s">
        <v>1625</v>
      </c>
      <c r="AD150" s="22"/>
      <c r="AE150" s="22" t="s">
        <v>1687</v>
      </c>
      <c r="AF150" s="22"/>
      <c r="AG150" s="22"/>
    </row>
    <row r="151" spans="1:33" ht="409.5" customHeight="1">
      <c r="A151" s="30" t="s">
        <v>191</v>
      </c>
      <c r="B151" s="32" t="str">
        <f t="shared" si="0"/>
        <v>Vic - Summary</v>
      </c>
      <c r="C151" s="23" t="s">
        <v>1154</v>
      </c>
      <c r="D151" s="22"/>
      <c r="E151" s="22" t="s">
        <v>1198</v>
      </c>
      <c r="F151" s="22"/>
      <c r="G151" s="22" t="s">
        <v>1232</v>
      </c>
      <c r="H151" s="23"/>
      <c r="I151" s="23" t="s">
        <v>1275</v>
      </c>
      <c r="J151" s="22"/>
      <c r="K151" s="37" t="s">
        <v>1319</v>
      </c>
      <c r="L151" s="37"/>
      <c r="M151" s="37" t="s">
        <v>1361</v>
      </c>
      <c r="N151" s="22"/>
      <c r="O151" s="37" t="s">
        <v>1403</v>
      </c>
      <c r="P151" s="37"/>
      <c r="Q151" s="37"/>
      <c r="R151" s="37" t="s">
        <v>1808</v>
      </c>
      <c r="S151" s="22"/>
      <c r="T151" s="22" t="s">
        <v>1440</v>
      </c>
      <c r="U151" s="22" t="s">
        <v>1440</v>
      </c>
      <c r="V151" s="22"/>
      <c r="W151" s="37" t="s">
        <v>1506</v>
      </c>
      <c r="X151" s="22"/>
      <c r="Y151" s="37" t="s">
        <v>1545</v>
      </c>
      <c r="Z151" s="22"/>
      <c r="AA151" s="39" t="s">
        <v>1580</v>
      </c>
      <c r="AB151" s="22"/>
      <c r="AC151" s="22" t="s">
        <v>1626</v>
      </c>
      <c r="AD151" s="22"/>
      <c r="AE151" s="22" t="s">
        <v>1688</v>
      </c>
      <c r="AF151" s="22"/>
      <c r="AG151" s="22"/>
    </row>
    <row r="152" spans="1:33" ht="409.5" customHeight="1">
      <c r="A152" s="30" t="s">
        <v>191</v>
      </c>
      <c r="B152" s="32" t="str">
        <f t="shared" si="0"/>
        <v>Belfast - Summary</v>
      </c>
      <c r="C152" s="23" t="s">
        <v>1155</v>
      </c>
      <c r="D152" s="22"/>
      <c r="E152" s="22" t="s">
        <v>1199</v>
      </c>
      <c r="F152" s="22"/>
      <c r="G152" s="22" t="s">
        <v>1233</v>
      </c>
      <c r="H152" s="23"/>
      <c r="I152" s="23" t="s">
        <v>1276</v>
      </c>
      <c r="J152" s="22"/>
      <c r="K152" s="37" t="s">
        <v>1320</v>
      </c>
      <c r="L152" s="37"/>
      <c r="M152" s="37" t="s">
        <v>1362</v>
      </c>
      <c r="N152" s="22"/>
      <c r="O152" s="37" t="s">
        <v>1404</v>
      </c>
      <c r="P152" s="37"/>
      <c r="Q152" s="37"/>
      <c r="R152" s="37" t="s">
        <v>1809</v>
      </c>
      <c r="S152" s="22"/>
      <c r="T152" s="22"/>
      <c r="U152" s="22" t="s">
        <v>1441</v>
      </c>
      <c r="V152" s="22"/>
      <c r="W152" s="37" t="s">
        <v>1507</v>
      </c>
      <c r="X152" s="22"/>
      <c r="Y152" s="37" t="s">
        <v>1546</v>
      </c>
      <c r="Z152" s="22"/>
      <c r="AA152" s="39" t="s">
        <v>1581</v>
      </c>
      <c r="AB152" s="22"/>
      <c r="AC152" s="22" t="s">
        <v>1627</v>
      </c>
      <c r="AD152" s="22"/>
      <c r="AE152" s="22" t="s">
        <v>1689</v>
      </c>
      <c r="AF152" s="22"/>
      <c r="AG152" s="22"/>
    </row>
    <row r="153" spans="1:33" ht="409.5" customHeight="1">
      <c r="A153" s="30" t="s">
        <v>191</v>
      </c>
      <c r="B153" s="32" t="str">
        <f t="shared" si="0"/>
        <v>Lisbon - Summary</v>
      </c>
      <c r="C153" s="23" t="s">
        <v>1156</v>
      </c>
      <c r="D153" s="22"/>
      <c r="E153" s="22" t="s">
        <v>1200</v>
      </c>
      <c r="F153" s="22"/>
      <c r="G153" s="22" t="s">
        <v>1234</v>
      </c>
      <c r="H153" s="23"/>
      <c r="I153" s="23" t="s">
        <v>1277</v>
      </c>
      <c r="J153" s="22"/>
      <c r="K153" s="37" t="s">
        <v>1321</v>
      </c>
      <c r="L153" s="37"/>
      <c r="M153" s="37" t="s">
        <v>1363</v>
      </c>
      <c r="N153" s="22"/>
      <c r="O153" s="37" t="s">
        <v>1405</v>
      </c>
      <c r="P153" s="37"/>
      <c r="Q153" s="37"/>
      <c r="R153" s="37" t="s">
        <v>1810</v>
      </c>
      <c r="S153" s="22"/>
      <c r="T153" s="22"/>
      <c r="U153" s="22" t="s">
        <v>1442</v>
      </c>
      <c r="V153" s="22"/>
      <c r="W153" s="37" t="s">
        <v>1508</v>
      </c>
      <c r="X153" s="22"/>
      <c r="Y153" s="37" t="s">
        <v>1547</v>
      </c>
      <c r="Z153" s="22"/>
      <c r="AA153" s="39" t="s">
        <v>1582</v>
      </c>
      <c r="AB153" s="22"/>
      <c r="AC153" s="22" t="s">
        <v>1628</v>
      </c>
      <c r="AD153" s="22"/>
      <c r="AE153" s="22" t="s">
        <v>1690</v>
      </c>
      <c r="AF153" s="22"/>
      <c r="AG153" s="22"/>
    </row>
    <row r="154" spans="1:33" ht="409.5" customHeight="1">
      <c r="A154" s="30" t="s">
        <v>191</v>
      </c>
      <c r="B154" s="32" t="str">
        <f t="shared" si="0"/>
        <v>Adelaide - Summary</v>
      </c>
      <c r="C154" s="23" t="s">
        <v>1157</v>
      </c>
      <c r="D154" s="22"/>
      <c r="E154" s="22" t="s">
        <v>1201</v>
      </c>
      <c r="F154" s="22"/>
      <c r="G154" s="22" t="s">
        <v>1235</v>
      </c>
      <c r="H154" s="23"/>
      <c r="I154" s="23" t="s">
        <v>1278</v>
      </c>
      <c r="J154" s="22"/>
      <c r="K154" s="37" t="s">
        <v>1322</v>
      </c>
      <c r="L154" s="37"/>
      <c r="M154" s="37" t="s">
        <v>1364</v>
      </c>
      <c r="N154" s="22"/>
      <c r="O154" s="37" t="s">
        <v>1406</v>
      </c>
      <c r="P154" s="37"/>
      <c r="Q154" s="37"/>
      <c r="R154" s="37" t="s">
        <v>1811</v>
      </c>
      <c r="S154" s="22"/>
      <c r="T154" s="22"/>
      <c r="U154" s="22" t="s">
        <v>1443</v>
      </c>
      <c r="V154" s="22"/>
      <c r="W154" s="37" t="s">
        <v>1509</v>
      </c>
      <c r="X154" s="22"/>
      <c r="Y154" s="37" t="s">
        <v>1548</v>
      </c>
      <c r="Z154" s="22"/>
      <c r="AA154" s="39" t="s">
        <v>1583</v>
      </c>
      <c r="AB154" s="22"/>
      <c r="AC154" s="22" t="s">
        <v>1629</v>
      </c>
      <c r="AD154" s="22"/>
      <c r="AE154" s="22" t="s">
        <v>1691</v>
      </c>
      <c r="AF154" s="22"/>
      <c r="AG154" s="22"/>
    </row>
    <row r="155" spans="1:33" ht="409.5" customHeight="1">
      <c r="A155" s="30" t="s">
        <v>191</v>
      </c>
      <c r="B155" s="32" t="str">
        <f t="shared" si="0"/>
        <v>Melbourne - Summary</v>
      </c>
      <c r="C155" s="23" t="s">
        <v>1158</v>
      </c>
      <c r="D155" s="22"/>
      <c r="E155" s="22" t="s">
        <v>1202</v>
      </c>
      <c r="F155" s="22"/>
      <c r="G155" s="22" t="s">
        <v>1236</v>
      </c>
      <c r="H155" s="23"/>
      <c r="I155" s="23" t="s">
        <v>1279</v>
      </c>
      <c r="J155" s="22"/>
      <c r="K155" s="37" t="s">
        <v>1323</v>
      </c>
      <c r="L155" s="37"/>
      <c r="M155" s="37" t="s">
        <v>1365</v>
      </c>
      <c r="N155" s="22"/>
      <c r="O155" s="37" t="s">
        <v>1407</v>
      </c>
      <c r="P155" s="37"/>
      <c r="Q155" s="37"/>
      <c r="R155" s="37" t="s">
        <v>1812</v>
      </c>
      <c r="S155" s="22"/>
      <c r="T155" s="22"/>
      <c r="U155" s="22" t="s">
        <v>1444</v>
      </c>
      <c r="V155" s="22"/>
      <c r="W155" s="37" t="s">
        <v>1510</v>
      </c>
      <c r="X155" s="22"/>
      <c r="Y155" s="37" t="s">
        <v>1549</v>
      </c>
      <c r="Z155" s="22"/>
      <c r="AA155" s="39" t="s">
        <v>1584</v>
      </c>
      <c r="AB155" s="22"/>
      <c r="AC155" s="22" t="s">
        <v>1630</v>
      </c>
      <c r="AD155" s="22"/>
      <c r="AE155" s="22" t="s">
        <v>1692</v>
      </c>
      <c r="AF155" s="22"/>
      <c r="AG155" s="22"/>
    </row>
    <row r="156" spans="1:33" ht="409.5" customHeight="1">
      <c r="A156" s="30" t="s">
        <v>191</v>
      </c>
      <c r="B156" s="32" t="str">
        <f t="shared" si="0"/>
        <v>Sydney - Summary</v>
      </c>
      <c r="C156" s="23" t="s">
        <v>1159</v>
      </c>
      <c r="D156" s="22"/>
      <c r="E156" s="22" t="s">
        <v>1203</v>
      </c>
      <c r="F156" s="22"/>
      <c r="G156" s="22" t="s">
        <v>1237</v>
      </c>
      <c r="H156" s="23"/>
      <c r="I156" s="23" t="s">
        <v>1280</v>
      </c>
      <c r="J156" s="22"/>
      <c r="K156" s="37" t="s">
        <v>1324</v>
      </c>
      <c r="L156" s="37"/>
      <c r="M156" s="37" t="s">
        <v>1366</v>
      </c>
      <c r="N156" s="22"/>
      <c r="O156" s="37" t="s">
        <v>1408</v>
      </c>
      <c r="P156" s="37"/>
      <c r="Q156" s="37"/>
      <c r="R156" s="37" t="s">
        <v>1813</v>
      </c>
      <c r="S156" s="22"/>
      <c r="T156" s="22"/>
      <c r="U156" s="22" t="s">
        <v>1445</v>
      </c>
      <c r="V156" s="22"/>
      <c r="W156" s="37" t="s">
        <v>1511</v>
      </c>
      <c r="X156" s="22"/>
      <c r="Y156" s="37" t="s">
        <v>1550</v>
      </c>
      <c r="Z156" s="22"/>
      <c r="AA156" s="39" t="s">
        <v>1585</v>
      </c>
      <c r="AB156" s="22"/>
      <c r="AC156" s="22" t="s">
        <v>1631</v>
      </c>
      <c r="AD156" s="22"/>
      <c r="AE156" s="22" t="s">
        <v>1693</v>
      </c>
      <c r="AF156" s="22"/>
      <c r="AG156" s="22"/>
    </row>
    <row r="157" spans="1:33" ht="409.5" customHeight="1">
      <c r="A157" s="30" t="s">
        <v>191</v>
      </c>
      <c r="B157" s="32" t="str">
        <f t="shared" si="0"/>
        <v>Auckland - Summary</v>
      </c>
      <c r="C157" s="26" t="s">
        <v>1160</v>
      </c>
      <c r="D157" s="22"/>
      <c r="E157" s="22" t="s">
        <v>1204</v>
      </c>
      <c r="F157" s="22"/>
      <c r="G157" s="22" t="s">
        <v>1238</v>
      </c>
      <c r="H157" s="26"/>
      <c r="I157" s="26" t="s">
        <v>1281</v>
      </c>
      <c r="J157" s="22"/>
      <c r="K157" s="37" t="s">
        <v>1325</v>
      </c>
      <c r="L157" s="37"/>
      <c r="M157" s="37" t="s">
        <v>1367</v>
      </c>
      <c r="N157" s="22"/>
      <c r="O157" s="37" t="s">
        <v>1409</v>
      </c>
      <c r="P157" s="37"/>
      <c r="Q157" s="37"/>
      <c r="R157" s="37" t="s">
        <v>1814</v>
      </c>
      <c r="S157" s="22"/>
      <c r="T157" s="22"/>
      <c r="U157" s="22" t="s">
        <v>1446</v>
      </c>
      <c r="V157" s="22"/>
      <c r="W157" s="37" t="s">
        <v>1512</v>
      </c>
      <c r="X157" s="22"/>
      <c r="Y157" s="37" t="s">
        <v>1551</v>
      </c>
      <c r="Z157" s="22"/>
      <c r="AA157" s="39" t="s">
        <v>1586</v>
      </c>
      <c r="AB157" s="22"/>
      <c r="AC157" s="22" t="s">
        <v>1632</v>
      </c>
      <c r="AD157" s="22"/>
      <c r="AE157" s="22" t="s">
        <v>1694</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1124</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1123</v>
      </c>
      <c r="E14" t="s">
        <v>759</v>
      </c>
      <c r="F14" t="s">
        <v>761</v>
      </c>
    </row>
    <row r="15" spans="1:6">
      <c r="A15" t="s">
        <v>287</v>
      </c>
      <c r="B15" t="s">
        <v>223</v>
      </c>
      <c r="C15" t="s">
        <v>1123</v>
      </c>
      <c r="D15" t="s">
        <v>38</v>
      </c>
      <c r="E15" t="s">
        <v>759</v>
      </c>
      <c r="F15" t="s">
        <v>761</v>
      </c>
    </row>
    <row r="16" spans="1:6">
      <c r="A16" t="s">
        <v>287</v>
      </c>
      <c r="B16" t="s">
        <v>223</v>
      </c>
      <c r="C16" t="s">
        <v>1123</v>
      </c>
      <c r="D16" t="s">
        <v>25</v>
      </c>
      <c r="E16" t="s">
        <v>759</v>
      </c>
      <c r="F16" t="s">
        <v>761</v>
      </c>
    </row>
    <row r="17" spans="1:6">
      <c r="A17" t="s">
        <v>287</v>
      </c>
      <c r="B17" t="s">
        <v>223</v>
      </c>
      <c r="C17" t="s">
        <v>1123</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2022-03-07T22:09:57Z</dcterms:modified>
</cp:coreProperties>
</file>