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FB697FB7-5466-45D7-95F0-EE9FE9A75FBF}" xr6:coauthVersionLast="46" xr6:coauthVersionMax="47" xr10:uidLastSave="{00000000-0000-0000-0000-000000000000}"/>
  <bookViews>
    <workbookView xWindow="-120" yWindow="-120" windowWidth="29040" windowHeight="15840"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languages!$B$1:$S$1</definedName>
    <definedName name="_xlnm._FilterDatabase" localSheetId="0" hidden="1">scorecard_template_elements!$A$1:$T$181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2" i="1" l="1"/>
  <c r="G5" i="1"/>
  <c r="G4" i="1"/>
  <c r="G3" i="1"/>
  <c r="P3" i="1"/>
  <c r="P4" i="1"/>
  <c r="P5" i="1"/>
  <c r="F118" i="1"/>
  <c r="F115" i="1"/>
  <c r="E176" i="1"/>
  <c r="E177" i="1" s="1"/>
  <c r="F177" i="1"/>
  <c r="F178" i="1"/>
  <c r="D69" i="1"/>
  <c r="D117" i="1"/>
  <c r="F27" i="1" l="1"/>
  <c r="F30" i="1" s="1"/>
  <c r="F70" i="1"/>
  <c r="F79" i="1" s="1"/>
  <c r="G13" i="1" l="1"/>
  <c r="G123" i="1"/>
  <c r="B157" i="2"/>
  <c r="B156" i="2"/>
  <c r="B155" i="2"/>
  <c r="B154" i="2"/>
  <c r="B153" i="2"/>
  <c r="B152" i="2"/>
  <c r="B151" i="2"/>
  <c r="B150" i="2"/>
  <c r="B149" i="2"/>
  <c r="B148" i="2"/>
  <c r="B147" i="2"/>
  <c r="B146" i="2"/>
  <c r="B145" i="2"/>
  <c r="B144" i="2"/>
  <c r="B143" i="2"/>
  <c r="B142" i="2"/>
  <c r="B141" i="2"/>
  <c r="B140" i="2"/>
  <c r="B139" i="2"/>
  <c r="B138" i="2"/>
  <c r="B137" i="2"/>
  <c r="B136" i="2"/>
  <c r="B135" i="2"/>
  <c r="B134" i="2"/>
  <c r="B133" i="2"/>
  <c r="G177" i="1"/>
  <c r="E178" i="1" s="1"/>
  <c r="D178" i="1"/>
  <c r="G124" i="1"/>
  <c r="G11" i="1"/>
  <c r="E183" i="1"/>
  <c r="E182" i="1"/>
  <c r="G182" i="1" s="1"/>
  <c r="F182" i="1"/>
  <c r="F183" i="1"/>
  <c r="D121" i="1"/>
  <c r="G178" i="1" l="1"/>
  <c r="F62" i="1"/>
  <c r="A63" i="1"/>
  <c r="A64" i="1" s="1"/>
  <c r="A58" i="1"/>
  <c r="A59" i="1" s="1"/>
  <c r="A53" i="1"/>
  <c r="A54" i="1" s="1"/>
  <c r="A48" i="1"/>
  <c r="A49" i="1" s="1"/>
  <c r="A43" i="1"/>
  <c r="A44" i="1" s="1"/>
  <c r="A38" i="1"/>
  <c r="F32" i="1"/>
  <c r="F39" i="1" s="1"/>
  <c r="D32" i="1"/>
  <c r="D44" i="1" s="1"/>
  <c r="F31" i="1"/>
  <c r="F43" i="1" s="1"/>
  <c r="E22" i="1"/>
  <c r="F35" i="1"/>
  <c r="D16" i="1"/>
  <c r="D17" i="1" s="1"/>
  <c r="D170" i="1"/>
  <c r="E68" i="1"/>
  <c r="F121" i="1"/>
  <c r="D119" i="1"/>
  <c r="D120" i="1" s="1"/>
  <c r="G119" i="1"/>
  <c r="G116" i="1"/>
  <c r="E117" i="1" s="1"/>
  <c r="G117" i="1" s="1"/>
  <c r="F116" i="1"/>
  <c r="F117" i="1" s="1"/>
  <c r="F16" i="1"/>
  <c r="F17" i="1" s="1"/>
  <c r="D23" i="1"/>
  <c r="D24" i="1" s="1"/>
  <c r="E16" i="1"/>
  <c r="G16" i="1" s="1"/>
  <c r="E127" i="1"/>
  <c r="G127" i="1" s="1"/>
  <c r="E126" i="1"/>
  <c r="E128" i="1" s="1"/>
  <c r="D163" i="1"/>
  <c r="D172" i="1" s="1"/>
  <c r="D130" i="1"/>
  <c r="F160" i="1"/>
  <c r="F127" i="1"/>
  <c r="D67" i="1"/>
  <c r="D79" i="1" s="1"/>
  <c r="E121" i="1" l="1"/>
  <c r="E120" i="1"/>
  <c r="G120" i="1" s="1"/>
  <c r="D26" i="1"/>
  <c r="D25" i="1" s="1"/>
  <c r="F119" i="1"/>
  <c r="F120" i="1" s="1"/>
  <c r="F130" i="1"/>
  <c r="D139" i="1"/>
  <c r="F63" i="1"/>
  <c r="D64" i="1"/>
  <c r="F64" i="1"/>
  <c r="F59" i="1"/>
  <c r="F58" i="1"/>
  <c r="D59" i="1"/>
  <c r="F44" i="1"/>
  <c r="F53" i="1"/>
  <c r="D54" i="1"/>
  <c r="F54" i="1"/>
  <c r="F48" i="1"/>
  <c r="D49" i="1"/>
  <c r="F49" i="1"/>
  <c r="F38" i="1"/>
  <c r="D39" i="1"/>
  <c r="F34" i="1"/>
  <c r="D22" i="1"/>
  <c r="D19" i="1"/>
  <c r="F19" i="1" s="1"/>
  <c r="D18" i="1"/>
  <c r="F18" i="1" s="1"/>
  <c r="D162" i="1" l="1"/>
  <c r="D129" i="1"/>
  <c r="F129" i="1" s="1"/>
  <c r="D71" i="1"/>
  <c r="P2" i="1" l="1"/>
  <c r="G6" i="1"/>
  <c r="G8" i="1" s="1"/>
  <c r="E9" i="1" s="1"/>
  <c r="G9" i="1" s="1"/>
  <c r="G181" i="1"/>
  <c r="G183" i="1" s="1"/>
  <c r="F194" i="1"/>
  <c r="F193" i="1"/>
  <c r="F192" i="1"/>
  <c r="F191" i="1"/>
  <c r="F190" i="1"/>
  <c r="F189" i="1"/>
  <c r="F188" i="1"/>
  <c r="F187" i="1"/>
  <c r="F186" i="1"/>
  <c r="F184" i="1"/>
  <c r="D185" i="1" s="1"/>
  <c r="F185" i="1" s="1"/>
  <c r="D171" i="1"/>
  <c r="F163" i="1"/>
  <c r="D138" i="1"/>
  <c r="F139" i="1"/>
  <c r="F138" i="1" l="1"/>
  <c r="F143" i="1" s="1"/>
  <c r="F148" i="1" s="1"/>
  <c r="F153" i="1" s="1"/>
  <c r="F171" i="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6" i="1"/>
  <c r="G22" i="1"/>
  <c r="E23" i="1" s="1"/>
  <c r="G23" i="1" s="1"/>
  <c r="E24" i="1" s="1"/>
  <c r="F23" i="1"/>
  <c r="F57" i="1"/>
  <c r="F52" i="1"/>
  <c r="F47" i="1"/>
  <c r="F42" i="1"/>
  <c r="F37" i="1"/>
  <c r="D28" i="1"/>
  <c r="D61" i="1" s="1"/>
  <c r="D72" i="1"/>
  <c r="D80" i="1"/>
  <c r="D85" i="1" s="1"/>
  <c r="D90" i="1" s="1"/>
  <c r="D95" i="1" s="1"/>
  <c r="D100" i="1" s="1"/>
  <c r="D105" i="1" s="1"/>
  <c r="D110" i="1" s="1"/>
  <c r="E17" i="1" l="1"/>
  <c r="G17" i="1" s="1"/>
  <c r="D81" i="1"/>
  <c r="D82" i="1" s="1"/>
  <c r="D65" i="1"/>
  <c r="F65" i="1" s="1"/>
  <c r="D62" i="1" s="1"/>
  <c r="F61" i="1"/>
  <c r="G24" i="1"/>
  <c r="E25" i="1" s="1"/>
  <c r="D29" i="1"/>
  <c r="F29" i="1" s="1"/>
  <c r="D30" i="1" s="1"/>
  <c r="F169" i="1"/>
  <c r="D166" i="1"/>
  <c r="F166" i="1" s="1"/>
  <c r="F161" i="1" s="1"/>
  <c r="F170" i="1" s="1"/>
  <c r="F165" i="1"/>
  <c r="D175" i="1"/>
  <c r="F175" i="1" s="1"/>
  <c r="F174" i="1"/>
  <c r="D136" i="1"/>
  <c r="F135" i="1"/>
  <c r="F131" i="1"/>
  <c r="D132" i="1"/>
  <c r="F150" i="1"/>
  <c r="D155" i="1"/>
  <c r="F155" i="1" s="1"/>
  <c r="D151" i="1"/>
  <c r="F146" i="1"/>
  <c r="F142" i="1"/>
  <c r="D147" i="1"/>
  <c r="D56" i="1"/>
  <c r="D60" i="1" s="1"/>
  <c r="F60" i="1" s="1"/>
  <c r="D57" i="1" s="1"/>
  <c r="D36" i="1"/>
  <c r="D41" i="1"/>
  <c r="D51" i="1"/>
  <c r="D46" i="1"/>
  <c r="F80" i="1"/>
  <c r="F85" i="1" s="1"/>
  <c r="F90" i="1" s="1"/>
  <c r="F95" i="1" s="1"/>
  <c r="F100" i="1" s="1"/>
  <c r="F105" i="1" s="1"/>
  <c r="F110" i="1" s="1"/>
  <c r="F72" i="1"/>
  <c r="F76" i="1" s="1"/>
  <c r="G25" i="1" l="1"/>
  <c r="E26" i="1" s="1"/>
  <c r="G26" i="1" s="1"/>
  <c r="D86" i="1"/>
  <c r="D91" i="1" s="1"/>
  <c r="D96" i="1" s="1"/>
  <c r="D101" i="1" s="1"/>
  <c r="D106" i="1" s="1"/>
  <c r="D111" i="1" s="1"/>
  <c r="D87" i="1"/>
  <c r="D92" i="1" s="1"/>
  <c r="D97" i="1" s="1"/>
  <c r="D102" i="1" s="1"/>
  <c r="D107" i="1" s="1"/>
  <c r="D112" i="1" s="1"/>
  <c r="D83" i="1"/>
  <c r="D88" i="1" s="1"/>
  <c r="D93" i="1" s="1"/>
  <c r="D98" i="1" s="1"/>
  <c r="D103" i="1" s="1"/>
  <c r="D108" i="1" s="1"/>
  <c r="D113" i="1" s="1"/>
  <c r="D40" i="1"/>
  <c r="F40" i="1" s="1"/>
  <c r="F36" i="1"/>
  <c r="F136" i="1"/>
  <c r="D133" i="1"/>
  <c r="F133" i="1" s="1"/>
  <c r="F128" i="1" s="1"/>
  <c r="F137" i="1" s="1"/>
  <c r="F132" i="1"/>
  <c r="F147" i="1"/>
  <c r="D152" i="1"/>
  <c r="F151" i="1"/>
  <c r="D156" i="1"/>
  <c r="F156" i="1" s="1"/>
  <c r="F56" i="1"/>
  <c r="D45" i="1"/>
  <c r="F45" i="1" s="1"/>
  <c r="D42" i="1" s="1"/>
  <c r="F41" i="1"/>
  <c r="D55" i="1"/>
  <c r="F55" i="1" s="1"/>
  <c r="D52" i="1" s="1"/>
  <c r="F51" i="1"/>
  <c r="D50" i="1"/>
  <c r="F50" i="1" s="1"/>
  <c r="D47" i="1" s="1"/>
  <c r="F46" i="1"/>
  <c r="D76" i="1"/>
  <c r="D73" i="1" s="1"/>
  <c r="F91" i="1" l="1"/>
  <c r="D84" i="1"/>
  <c r="D89" i="1" s="1"/>
  <c r="D94" i="1" s="1"/>
  <c r="D99" i="1" s="1"/>
  <c r="D104" i="1" s="1"/>
  <c r="D109" i="1" s="1"/>
  <c r="D114" i="1" s="1"/>
  <c r="D33" i="1"/>
  <c r="D31" i="1" s="1"/>
  <c r="E27" i="1"/>
  <c r="D37" i="1"/>
  <c r="D157" i="1"/>
  <c r="F157" i="1" s="1"/>
  <c r="F152" i="1"/>
  <c r="D77" i="1"/>
  <c r="F77" i="1" s="1"/>
  <c r="F96" i="1"/>
  <c r="F92" i="1"/>
  <c r="F93" i="1" s="1"/>
  <c r="F86" i="1"/>
  <c r="F87" i="1" s="1"/>
  <c r="F88" i="1" s="1"/>
  <c r="F81" i="1"/>
  <c r="F89" i="1" l="1"/>
  <c r="F94" i="1"/>
  <c r="E28" i="1"/>
  <c r="E18" i="1"/>
  <c r="E19" i="1" s="1"/>
  <c r="F33" i="1"/>
  <c r="D63" i="1"/>
  <c r="E30" i="1"/>
  <c r="F73" i="1"/>
  <c r="D74" i="1"/>
  <c r="D78" i="1"/>
  <c r="F74" i="1" s="1"/>
  <c r="F97" i="1"/>
  <c r="F98" i="1" s="1"/>
  <c r="F99" i="1" s="1"/>
  <c r="F101" i="1"/>
  <c r="F82" i="1"/>
  <c r="G179" i="1"/>
  <c r="G30" i="1" l="1"/>
  <c r="E35" i="1"/>
  <c r="D58" i="1"/>
  <c r="D48" i="1"/>
  <c r="D53" i="1"/>
  <c r="D43" i="1"/>
  <c r="D38" i="1"/>
  <c r="E29" i="1"/>
  <c r="E31" i="1" s="1"/>
  <c r="E33" i="1"/>
  <c r="G18" i="1"/>
  <c r="G19" i="1"/>
  <c r="F78" i="1"/>
  <c r="D75" i="1"/>
  <c r="F75" i="1" s="1"/>
  <c r="F71" i="1" s="1"/>
  <c r="F102" i="1"/>
  <c r="F103" i="1" s="1"/>
  <c r="F104" i="1" s="1"/>
  <c r="F106" i="1"/>
  <c r="F83" i="1"/>
  <c r="E32" i="1" l="1"/>
  <c r="E34" i="1"/>
  <c r="G29" i="1"/>
  <c r="G31" i="1" s="1"/>
  <c r="G32" i="1" s="1"/>
  <c r="F107" i="1"/>
  <c r="F111" i="1"/>
  <c r="F108" i="1"/>
  <c r="F109" i="1" s="1"/>
  <c r="F84" i="1"/>
  <c r="F68" i="1" l="1"/>
  <c r="F69" i="1" s="1"/>
  <c r="F112" i="1"/>
  <c r="F113" i="1" l="1"/>
  <c r="F114" i="1" s="1"/>
  <c r="G126" i="1" l="1"/>
  <c r="E130" i="1" l="1"/>
  <c r="E129" i="1"/>
  <c r="G129" i="1" s="1"/>
  <c r="E137" i="1" l="1"/>
  <c r="E131" i="1"/>
  <c r="G121" i="1" s="1"/>
  <c r="E134" i="1"/>
  <c r="E135" i="1"/>
  <c r="E136" i="1"/>
  <c r="G130" i="1"/>
  <c r="E132" i="1" l="1"/>
  <c r="G131" i="1"/>
  <c r="G137" i="1"/>
  <c r="E138" i="1"/>
  <c r="E143" i="1" s="1"/>
  <c r="E139" i="1" l="1"/>
  <c r="G138" i="1"/>
  <c r="E133" i="1"/>
  <c r="G133" i="1" s="1"/>
  <c r="G132" i="1"/>
  <c r="E144" i="1" l="1"/>
  <c r="E148" i="1"/>
  <c r="G143" i="1"/>
  <c r="G139" i="1"/>
  <c r="E140" i="1"/>
  <c r="E141" i="1" l="1"/>
  <c r="G140" i="1"/>
  <c r="E149" i="1"/>
  <c r="G148" i="1"/>
  <c r="E153" i="1"/>
  <c r="G144" i="1"/>
  <c r="E145" i="1"/>
  <c r="E154" i="1" l="1"/>
  <c r="G153" i="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G134" i="1"/>
  <c r="G135" i="1" s="1"/>
  <c r="G136" i="1" s="1"/>
  <c r="E158" i="1" l="1"/>
  <c r="G158" i="1" s="1"/>
  <c r="E159" i="1" l="1"/>
  <c r="E160" i="1"/>
  <c r="G160" i="1" s="1"/>
  <c r="E161" i="1" l="1"/>
  <c r="G161" i="1"/>
  <c r="G159" i="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56" i="1" s="1"/>
  <c r="E61" i="1" s="1"/>
  <c r="E48" i="1"/>
  <c r="E49" i="1" s="1"/>
  <c r="E52" i="1" l="1"/>
  <c r="G51" i="1"/>
  <c r="G52" i="1" s="1"/>
  <c r="G53" i="1" s="1"/>
  <c r="G54" i="1" s="1"/>
  <c r="E62" i="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E69" i="1" s="1"/>
  <c r="G69" i="1" s="1"/>
  <c r="G28" i="1" l="1"/>
  <c r="E66" i="1"/>
  <c r="G66" i="1" s="1"/>
  <c r="E67" i="1" l="1"/>
  <c r="G67" i="1" s="1"/>
  <c r="E72" i="1"/>
  <c r="E71" i="1"/>
  <c r="G71" i="1" s="1"/>
  <c r="E79" i="1" l="1"/>
  <c r="E73" i="1"/>
  <c r="G72" i="1"/>
  <c r="G73" i="1" l="1"/>
  <c r="E74" i="1"/>
  <c r="G79" i="1"/>
  <c r="E80" i="1"/>
  <c r="G80" i="1" l="1"/>
  <c r="E81" i="1"/>
  <c r="E85" i="1"/>
  <c r="E75" i="1"/>
  <c r="G74" i="1"/>
  <c r="E82" i="1" l="1"/>
  <c r="G81" i="1"/>
  <c r="E76" i="1"/>
  <c r="E77" i="1" s="1"/>
  <c r="E78" i="1" s="1"/>
  <c r="G75" i="1"/>
  <c r="G85" i="1"/>
  <c r="E90" i="1"/>
  <c r="E86" i="1"/>
  <c r="G86" i="1" l="1"/>
  <c r="E87" i="1"/>
  <c r="E95" i="1"/>
  <c r="G90" i="1"/>
  <c r="E91" i="1"/>
  <c r="G82" i="1"/>
  <c r="E83" i="1"/>
  <c r="G87" i="1" l="1"/>
  <c r="E88" i="1"/>
  <c r="E84" i="1"/>
  <c r="G84" i="1" s="1"/>
  <c r="G83" i="1"/>
  <c r="G91" i="1"/>
  <c r="E92" i="1"/>
  <c r="G95" i="1"/>
  <c r="E96" i="1"/>
  <c r="E100" i="1"/>
  <c r="E101" i="1" l="1"/>
  <c r="E105" i="1"/>
  <c r="G100" i="1"/>
  <c r="G96" i="1"/>
  <c r="E97" i="1"/>
  <c r="E93" i="1"/>
  <c r="G92" i="1"/>
  <c r="G88" i="1"/>
  <c r="E89" i="1"/>
  <c r="G89" i="1" s="1"/>
  <c r="E98" i="1" l="1"/>
  <c r="G97" i="1"/>
  <c r="G93" i="1"/>
  <c r="E94" i="1"/>
  <c r="G94" i="1" s="1"/>
  <c r="E106" i="1"/>
  <c r="E110" i="1"/>
  <c r="G105" i="1"/>
  <c r="G101" i="1"/>
  <c r="E102" i="1"/>
  <c r="G110" i="1" l="1"/>
  <c r="E111" i="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G70" i="1"/>
  <c r="E163" i="1"/>
  <c r="E164" i="1" s="1"/>
  <c r="E162" i="1"/>
  <c r="G162" i="1" s="1"/>
  <c r="E170" i="1" l="1"/>
  <c r="G170" i="1" s="1"/>
  <c r="G164" i="1"/>
  <c r="E165" i="1"/>
  <c r="G163" i="1"/>
  <c r="E167" i="1"/>
  <c r="E168" i="1"/>
  <c r="E169" i="1"/>
  <c r="E171" i="1" l="1"/>
  <c r="G171" i="1" s="1"/>
  <c r="E166" i="1"/>
  <c r="G166" i="1" s="1"/>
  <c r="G165" i="1"/>
  <c r="E172" i="1" l="1"/>
  <c r="G172" i="1" l="1"/>
  <c r="E173" i="1"/>
  <c r="E174" i="1" l="1"/>
  <c r="G173" i="1"/>
  <c r="E175" i="1" l="1"/>
  <c r="G175" i="1" s="1"/>
  <c r="G167" i="1" s="1"/>
  <c r="G168" i="1" s="1"/>
  <c r="G169" i="1" s="1"/>
  <c r="G174" i="1"/>
  <c r="A39" i="1"/>
</calcChain>
</file>

<file path=xl/sharedStrings.xml><?xml version="1.0" encoding="utf-8"?>
<sst xmlns="http://schemas.openxmlformats.org/spreadsheetml/2006/main" count="3414" uniqueCount="1886">
  <si>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</si>
  <si>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</si>
  <si>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</si>
  <si>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</si>
  <si>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</si>
  <si>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</si>
  <si>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</si>
  <si>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</si>
  <si>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</si>
  <si>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</si>
  <si>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</si>
  <si>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</si>
  <si>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</si>
  <si>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</si>
  <si>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</si>
  <si>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</si>
  <si>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</si>
  <si>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</si>
  <si>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</si>
  <si>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</si>
  <si>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</si>
  <si>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</si>
  <si>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</si>
  <si>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</si>
  <si>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</si>
  <si>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</si>
  <si>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</si>
  <si>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</si>
  <si>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</si>
  <si>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</si>
  <si>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</si>
  <si>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</si>
  <si>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</si>
  <si>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</si>
  <si>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</si>
  <si>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</si>
  <si>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</si>
  <si>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</si>
  <si>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</si>
  <si>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</si>
  <si>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</si>
  <si>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</si>
  <si>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</si>
  <si>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</si>
  <si>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</si>
  <si>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</si>
  <si>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</si>
  <si>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</si>
  <si>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</si>
  <si>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</si>
  <si>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</si>
  <si>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</si>
  <si>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</si>
  <si>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</si>
  <si>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</si>
  <si>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</si>
  <si>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</si>
  <si>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</si>
  <si>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</si>
  <si>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</si>
  <si>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</si>
  <si>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</si>
  <si>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</si>
  <si>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</si>
  <si>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</si>
  <si>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</si>
  <si>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</si>
  <si>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</si>
  <si>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</si>
  <si>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</si>
  <si>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</si>
  <si>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</si>
  <si>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</si>
  <si>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</si>
  <si>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</si>
  <si>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</si>
  <si>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</si>
  <si>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</si>
  <si>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</si>
  <si>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</si>
  <si>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</si>
  <si>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</si>
  <si>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</si>
  <si>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</si>
  <si>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</si>
  <si>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</si>
  <si>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</si>
  <si>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</si>
  <si>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</si>
  <si>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</si>
  <si>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</si>
  <si>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</si>
  <si>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</si>
  <si>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</si>
  <si>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</si>
  <si>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</si>
  <si>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</si>
  <si>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</si>
  <si>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</si>
  <si>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</si>
  <si>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</si>
  <si>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</si>
  <si>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</si>
  <si>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</si>
  <si>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</si>
  <si>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</si>
  <si>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</si>
  <si>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</si>
  <si>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</si>
  <si>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</si>
  <si>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</si>
  <si>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</si>
  <si>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</si>
  <si>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</si>
  <si>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</si>
  <si>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</si>
  <si>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</si>
  <si>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</si>
  <si>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</si>
  <si>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</si>
  <si>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</si>
  <si>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</si>
  <si>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</si>
  <si>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</si>
  <si>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</si>
  <si>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</si>
  <si>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</si>
  <si>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</si>
  <si>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</si>
  <si>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</si>
  <si>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</si>
  <si>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</si>
  <si>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</si>
  <si>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</si>
  <si>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</si>
  <si>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</si>
  <si>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</si>
  <si>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</si>
  <si>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</si>
  <si>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</si>
  <si>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</si>
  <si>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</si>
  <si>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</si>
  <si>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</si>
  <si>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</si>
  <si>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</si>
  <si>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</si>
  <si>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</si>
  <si>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</si>
  <si>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</si>
  <si>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</si>
  <si>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</si>
  <si>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</si>
  <si>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</si>
  <si>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</si>
  <si>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</si>
  <si>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</si>
  <si>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</si>
  <si>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</si>
  <si>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</si>
  <si>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</si>
  <si>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</si>
  <si>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</si>
  <si>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</si>
  <si>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</si>
  <si>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</si>
  <si>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</si>
  <si>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</si>
  <si>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</si>
  <si>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</si>
  <si>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</si>
  <si>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</si>
  <si>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</si>
  <si>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</si>
  <si>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</si>
  <si>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</si>
  <si>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</si>
  <si>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</si>
  <si>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</si>
  <si>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</si>
  <si>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</si>
  <si>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</si>
  <si>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</si>
  <si>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</si>
  <si>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</si>
  <si>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</si>
  <si>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</si>
  <si>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</si>
  <si>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</si>
  <si>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</si>
  <si>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</si>
  <si>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</si>
  <si>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</si>
  <si>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</si>
  <si>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</si>
  <si>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</si>
  <si>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</si>
  <si>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</si>
  <si>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</si>
  <si>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</si>
  <si>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</si>
  <si>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</si>
  <si>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</si>
  <si>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</si>
  <si>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</si>
  <si>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</si>
  <si>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</si>
  <si>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</si>
  <si>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</si>
  <si>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</si>
  <si>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</si>
  <si>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</si>
  <si>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</si>
  <si>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</si>
  <si>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</si>
  <si>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</si>
  <si>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</si>
  <si>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</si>
  <si>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</si>
  <si>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</si>
  <si>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</si>
  <si>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</si>
  <si>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</si>
  <si>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</si>
  <si>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</si>
  <si>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</si>
  <si>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</si>
  <si>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</si>
  <si>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</si>
  <si>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</si>
  <si>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</si>
  <si>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</si>
  <si>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</si>
  <si>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</si>
  <si>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</si>
  <si>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</si>
  <si>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</si>
  <si>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</si>
  <si>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</si>
  <si>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</si>
  <si>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</si>
  <si>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</si>
  <si>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</si>
  <si>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</si>
  <si>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</si>
  <si>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</si>
  <si>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</si>
  <si>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</si>
  <si>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</si>
  <si>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</si>
  <si>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</si>
  <si>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</si>
  <si>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</si>
  <si>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</si>
  <si>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</si>
  <si>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</si>
  <si>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</si>
  <si>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</si>
  <si>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</si>
  <si>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</si>
  <si>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</si>
  <si>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</si>
  <si>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</si>
  <si>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</si>
  <si>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</si>
  <si>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</si>
  <si>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</si>
  <si>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</si>
  <si>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</si>
  <si>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</si>
  <si>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</si>
  <si>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</si>
  <si>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</si>
  <si>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</si>
  <si>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</si>
  <si>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</si>
  <si>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</si>
  <si>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</si>
  <si>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</si>
  <si>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</si>
  <si>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</si>
  <si>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</si>
  <si>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</si>
  <si>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</si>
  <si>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</si>
  <si>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</si>
  <si>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</si>
  <si>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</si>
  <si>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</si>
  <si>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</si>
  <si>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</si>
  <si>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</si>
  <si>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</si>
  <si>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</si>
  <si>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</si>
  <si>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</si>
  <si>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</si>
  <si>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</si>
  <si>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</si>
  <si>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</si>
  <si>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</si>
  <si>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</si>
  <si>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</si>
  <si>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</si>
  <si>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</si>
  <si>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</si>
  <si>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</si>
  <si>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</si>
  <si>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</si>
  <si>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</si>
  <si>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</si>
  <si>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</si>
  <si>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</si>
  <si>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</si>
  <si>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</si>
  <si>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</si>
  <si>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</si>
  <si>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</si>
  <si>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</si>
  <si>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</si>
  <si>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</si>
  <si>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</si>
  <si>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</si>
  <si>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</si>
  <si>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</si>
  <si>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</si>
  <si>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</si>
  <si>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</si>
  <si>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</si>
  <si>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</si>
  <si>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</si>
  <si>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</si>
  <si>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</si>
  <si>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</si>
  <si>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</si>
  <si>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</si>
  <si>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</si>
  <si>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</si>
  <si>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</si>
  <si>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</si>
  <si>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</si>
  <si>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</si>
  <si>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</si>
  <si>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</si>
  <si>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</si>
  <si>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</si>
  <si>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</si>
  <si>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</si>
  <si>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</si>
  <si>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</si>
  <si>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</si>
  <si>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</si>
  <si>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</si>
  <si>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</si>
  <si>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</si>
  <si>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</si>
  <si>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</si>
  <si>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</si>
  <si>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</si>
  <si>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</si>
  <si>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</si>
  <si>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</si>
  <si>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</si>
  <si>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</si>
  <si>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</si>
  <si>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</si>
  <si>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</si>
  <si>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</si>
  <si>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</si>
  <si>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</si>
  <si>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</si>
  <si>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</si>
  <si>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</si>
  <si>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Bajo</t>
  </si>
  <si>
    <t>Promedio</t>
  </si>
  <si>
    <t>Alto</t>
  </si>
  <si>
    <t>Políticas identificadas</t>
  </si>
  <si>
    <t>Colaboración global entre ciudades saludables y sostenibles e indicadores</t>
  </si>
  <si>
    <t>Infografía para insertar aquí...</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</si>
  <si>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</si>
  <si>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</si>
  <si>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</si>
  <si>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</si>
  <si>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</si>
  <si>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</si>
  <si>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</si>
  <si>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</si>
  <si>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</si>
  <si>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</si>
  <si>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</si>
  <si>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</si>
  <si>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</si>
  <si>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</si>
  <si>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</si>
  <si>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</si>
  <si>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</si>
  <si>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</si>
  <si>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</si>
  <si>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</si>
  <si>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</si>
  <si>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</si>
  <si>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</si>
  <si>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</si>
  <si>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</si>
  <si>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</si>
  <si>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</si>
  <si>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</si>
  <si>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</si>
  <si>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</si>
  <si>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</si>
  <si>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</si>
  <si>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</si>
  <si>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</si>
  <si>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</si>
  <si>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</si>
  <si>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</si>
  <si>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</si>
  <si>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</si>
  <si>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</si>
  <si>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</si>
  <si>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</si>
  <si>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</si>
  <si>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</si>
  <si>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</si>
  <si>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</si>
  <si>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</si>
  <si>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</si>
  <si>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</si>
  <si>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</si>
  <si>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</si>
  <si>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</si>
  <si>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</si>
  <si>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</si>
  <si>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</si>
  <si>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</si>
  <si>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</si>
  <si>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</si>
  <si>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</si>
  <si>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</si>
  <si>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</si>
  <si>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</si>
  <si>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</si>
  <si>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</si>
  <si>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</si>
  <si>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</si>
  <si>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</si>
  <si>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</si>
  <si>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</si>
  <si>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</si>
  <si>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</si>
  <si>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</si>
  <si>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</si>
  <si>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</si>
  <si>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</si>
  <si>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</si>
  <si>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</si>
  <si>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</si>
  <si>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</si>
  <si>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</si>
  <si>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</si>
  <si>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</si>
  <si>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</si>
  <si>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</si>
  <si>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</si>
  <si>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</si>
  <si>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</si>
  <si>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</si>
  <si>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</si>
  <si>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</si>
  <si>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</si>
  <si>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</si>
  <si>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</si>
  <si>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</si>
  <si>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</si>
  <si>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</si>
  <si>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</si>
  <si>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</si>
  <si>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</si>
  <si>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</si>
  <si>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</si>
  <si>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</si>
  <si>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</si>
  <si>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</si>
  <si>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</si>
  <si>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</si>
  <si>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</si>
  <si>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</si>
  <si>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</si>
  <si>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</si>
  <si>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</si>
  <si>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</si>
  <si>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</si>
  <si>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</si>
  <si>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</si>
  <si>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</si>
  <si>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</si>
  <si>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</si>
  <si>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</si>
  <si>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</si>
  <si>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</si>
  <si>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</si>
  <si>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</si>
  <si>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</si>
  <si>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</si>
  <si>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</si>
  <si>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</si>
  <si>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</si>
  <si>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</si>
  <si>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</si>
  <si>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</si>
  <si>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</si>
  <si>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</si>
  <si>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</si>
  <si>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</si>
  <si>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</si>
  <si>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</si>
  <si>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</si>
  <si>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</si>
  <si>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</si>
  <si>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</si>
  <si>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</si>
  <si>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</si>
  <si>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</si>
  <si>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</si>
  <si>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</si>
  <si>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</si>
  <si>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</si>
  <si>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</si>
  <si>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</si>
  <si>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</si>
  <si>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</si>
  <si>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</si>
  <si>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</si>
  <si>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</si>
  <si>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</si>
  <si>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</si>
  <si>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</si>
  <si>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</si>
  <si>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</si>
  <si>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</si>
  <si>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</si>
  <si>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</si>
  <si>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</si>
  <si>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</si>
  <si>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</si>
  <si>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</si>
  <si>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</si>
  <si>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</si>
  <si>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</si>
  <si>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</si>
  <si>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</si>
  <si>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</si>
  <si>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</si>
  <si>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</si>
  <si>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</si>
  <si>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</si>
  <si>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</si>
  <si>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</si>
  <si>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</si>
  <si>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</si>
  <si>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</si>
  <si>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</si>
  <si>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</si>
  <si>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</si>
  <si>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</si>
  <si>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</si>
  <si>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</si>
  <si>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</si>
  <si>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</si>
  <si>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</si>
  <si>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</si>
  <si>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</si>
  <si>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</si>
  <si>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</si>
  <si>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</si>
  <si>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</si>
  <si>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</si>
  <si>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</si>
  <si>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</si>
  <si>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</si>
  <si>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</si>
  <si>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</si>
  <si>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</si>
  <si>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</si>
  <si>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</si>
  <si>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</si>
  <si>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</si>
  <si>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</si>
  <si>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</si>
  <si>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</si>
  <si>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</si>
  <si>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</si>
  <si>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</si>
  <si>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</si>
  <si>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</si>
  <si>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</si>
  <si>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</si>
  <si>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</si>
  <si>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</si>
  <si>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</si>
  <si>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</si>
  <si>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</si>
  <si>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</si>
  <si>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</si>
  <si>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</si>
  <si>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</si>
  <si>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</si>
  <si>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</si>
  <si>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</si>
  <si>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</si>
  <si>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</si>
  <si>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</si>
  <si>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</si>
  <si>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</si>
  <si>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</si>
  <si>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</si>
  <si>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</si>
  <si>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</si>
  <si>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</si>
  <si>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</si>
  <si>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</si>
  <si>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</si>
  <si>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</si>
  <si>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</si>
  <si>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</si>
  <si>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</si>
  <si>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</si>
  <si>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</si>
  <si>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</si>
  <si>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</si>
  <si>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</si>
  <si>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</si>
  <si>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</si>
  <si>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</si>
  <si>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</si>
  <si>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</si>
  <si>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</si>
  <si>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</si>
  <si>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</si>
  <si>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</si>
  <si>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</si>
  <si>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</si>
  <si>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</si>
  <si>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</si>
  <si>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</si>
  <si>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</si>
  <si>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</si>
  <si>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</si>
  <si>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</si>
  <si>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</si>
  <si>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</si>
  <si>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</si>
  <si>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</si>
  <si>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</si>
  <si>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</si>
  <si>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</si>
  <si>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</si>
  <si>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</si>
  <si>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</si>
  <si>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</si>
  <si>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</si>
  <si>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</si>
  <si>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</si>
  <si>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</si>
  <si>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</si>
  <si>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</si>
  <si>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</si>
  <si>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</si>
  <si>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</si>
  <si>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</si>
  <si>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</si>
  <si>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</si>
  <si>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</si>
  <si>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</si>
  <si>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</si>
  <si>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</si>
  <si>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</si>
  <si>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</si>
  <si>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</si>
  <si>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</si>
  <si>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</si>
  <si>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</si>
  <si>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</si>
  <si>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</si>
  <si>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</si>
  <si>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</si>
  <si>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</si>
  <si>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</si>
  <si>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</si>
  <si>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</si>
  <si>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INSEREIX UN LOGOTIP</t>
  </si>
  <si>
    <t>Infografia que s'inserirà aquí...</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</si>
  <si>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</si>
  <si>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</si>
  <si>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</si>
  <si>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</si>
  <si>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</si>
  <si>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</si>
  <si>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</si>
  <si>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</si>
  <si>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</si>
  <si>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</si>
  <si>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</si>
  <si>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</si>
  <si>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</si>
  <si>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</si>
  <si>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</si>
  <si>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</si>
  <si>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</si>
  <si>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</si>
  <si>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</si>
  <si>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</si>
  <si>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</si>
  <si>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</si>
  <si>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</si>
  <si>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</si>
  <si>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</si>
  <si>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</si>
  <si>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</si>
  <si>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</si>
  <si>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noto_sans_hk</t>
  </si>
  <si>
    <t>fonts/NotoSansHK-VF.ttf</t>
  </si>
  <si>
    <t>https://github.com/googlefonts/noto-cjk/blob/main/Sans/Variable/TTF/Subset/NotoSansHK-VF.ttf</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</si>
  <si>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</si>
  <si>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</si>
  <si>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</si>
  <si>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</si>
  <si>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</si>
  <si>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</si>
  <si>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</si>
  <si>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</si>
  <si>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población
con acceso
a 500m...</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</si>
  <si>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</si>
  <si>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</si>
  <si>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</si>
  <si>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</si>
  <si>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</si>
  <si>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</si>
  <si>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</si>
  <si>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</si>
  <si>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</si>
  <si>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</si>
  <si>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</si>
  <si>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</si>
  <si>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</si>
  <si>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</si>
  <si>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</si>
  <si>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</si>
  <si>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</si>
  <si>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</si>
  <si>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</si>
  <si>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</si>
  <si>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</si>
  <si>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</si>
  <si>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</si>
  <si>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</si>
  <si>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</si>
  <si>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</si>
  <si>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</si>
  <si>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</si>
  <si>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</si>
  <si>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</si>
  <si>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</si>
  <si>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</si>
  <si>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</si>
  <si>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</si>
  <si>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</si>
  <si>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</si>
  <si>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</si>
  <si>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</si>
  <si>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</si>
  <si>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</si>
  <si>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</si>
  <si>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</si>
  <si>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</si>
  <si>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</si>
  <si>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</si>
  <si>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</si>
  <si>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</si>
  <si>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</si>
  <si>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</si>
  <si>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</si>
  <si>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</si>
  <si>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</si>
  <si>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</si>
  <si>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</si>
  <si>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</si>
  <si>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</si>
  <si>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</si>
  <si>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</si>
  <si>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</si>
  <si>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</si>
  <si>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</si>
  <si>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</si>
  <si>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</si>
  <si>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</si>
  <si>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</si>
  <si>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</si>
  <si>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</si>
  <si>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</si>
  <si>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</si>
  <si>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</si>
  <si>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</si>
  <si>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</si>
  <si>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</si>
  <si>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</si>
  <si>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</si>
  <si>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</si>
  <si>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</si>
  <si>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</si>
  <si>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</si>
  <si>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</si>
  <si>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</si>
  <si>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</si>
  <si>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</si>
  <si>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</si>
  <si>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</si>
  <si>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</si>
  <si>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</si>
  <si>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</si>
  <si>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</si>
  <si>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</si>
  <si>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</si>
  <si>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</si>
  <si>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</si>
  <si>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</si>
  <si>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</si>
  <si>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</si>
  <si>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</si>
  <si>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</si>
  <si>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</si>
  <si>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</si>
  <si>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</si>
  <si>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</si>
  <si>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</si>
  <si>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</si>
  <si>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</si>
  <si>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Densidad de población del barrio</t>
  </si>
  <si>
    <t>Densidad de intersección de calles vecinales</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</si>
  <si>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</si>
  <si>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</si>
  <si>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</si>
  <si>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</si>
  <si>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</si>
  <si>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</si>
  <si>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</si>
  <si>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</si>
  <si>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</si>
  <si>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</si>
  <si>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</si>
  <si>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</si>
  <si>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</si>
  <si>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</si>
  <si>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</si>
  <si>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</si>
  <si>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</si>
  <si>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</si>
  <si>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</si>
  <si>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</si>
  <si>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</si>
  <si>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</si>
  <si>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</si>
  <si>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</si>
  <si>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</si>
  <si>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</si>
  <si>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</si>
  <si>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</si>
  <si>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</si>
  <si>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</si>
  <si>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</si>
  <si>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</si>
  <si>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</si>
  <si>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</si>
  <si>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</si>
  <si>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</si>
  <si>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</si>
  <si>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</si>
  <si>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Informe d'indicadors de ciutat saludables i sostenibles:</t>
  </si>
  <si>
    <t>Comparacions amb 25 ciutats a nivell internacional</t>
  </si>
  <si>
    <t>% de població amb accés al transport públic</t>
  </si>
  <si>
    <t>Densitat de població veïnal</t>
  </si>
  <si>
    <t>Densitat d'intersecció de carrers del barri</t>
  </si>
  <si>
    <t>Presència de polítiques a {city}</t>
  </si>
  <si>
    <t>Qualitat de la política a {city}</t>
  </si>
  <si>
    <t>Política de caminabilitat a {city}</t>
  </si>
  <si>
    <t>Política de transport públic a {city}</t>
  </si>
  <si>
    <t>Política d'espai obert públic a {city}</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</si>
  <si>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</si>
  <si>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</si>
  <si>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</si>
  <si>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</si>
  <si>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</si>
  <si>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</si>
  <si>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</si>
  <si>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</si>
  <si>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</si>
  <si>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</si>
  <si>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</si>
  <si>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</si>
  <si>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de població a menys de 500 metres del transport públic amb
20 minuts o millor freqüència mitjana entre setmana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</si>
  <si>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</si>
  <si>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</si>
  <si>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</si>
  <si>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</si>
  <si>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</si>
  <si>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</si>
  <si>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</si>
  <si>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</si>
  <si>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</si>
  <si>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</si>
  <si>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</si>
  <si>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</si>
  <si>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</si>
  <si>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</si>
  <si>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</si>
  <si>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</si>
  <si>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</si>
  <si>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</si>
  <si>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</si>
  <si>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</si>
  <si>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</si>
  <si>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</si>
  <si>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</si>
  <si>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</si>
  <si>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</si>
  <si>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</si>
  <si>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</si>
  <si>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</si>
  <si>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</si>
  <si>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</si>
  <si>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</si>
  <si>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</si>
  <si>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</si>
  <si>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</si>
  <si>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</si>
  <si>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</si>
  <si>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</si>
  <si>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</si>
  <si>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</si>
  <si>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</si>
  <si>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</si>
  <si>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</si>
  <si>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</si>
  <si>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</si>
  <si>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</si>
  <si>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</si>
  <si>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</si>
  <si>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</si>
  <si>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</si>
  <si>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</si>
  <si>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</si>
  <si>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</si>
  <si>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</si>
  <si>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</si>
  <si>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</si>
  <si>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</si>
  <si>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</si>
  <si>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</si>
  <si>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</si>
  <si>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</si>
  <si>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</si>
  <si>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</si>
  <si>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</si>
  <si>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</si>
  <si>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</si>
  <si>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</si>
  <si>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</si>
  <si>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</si>
  <si>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</si>
  <si>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</si>
  <si>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</si>
  <si>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</si>
  <si>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</si>
  <si>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</si>
  <si>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</si>
  <si>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</si>
  <si>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</si>
  <si>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</si>
  <si>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</si>
  <si>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</si>
  <si>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</si>
  <si>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</si>
  <si>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</si>
  <si>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</si>
  <si>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</si>
  <si>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</si>
  <si>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</si>
  <si>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</si>
  <si>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</si>
  <si>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</si>
  <si>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</si>
  <si>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</si>
  <si>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</si>
  <si>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</si>
  <si>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</si>
  <si>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</si>
  <si>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</si>
  <si>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</si>
  <si>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</si>
  <si>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</si>
  <si>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</si>
  <si>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</si>
  <si>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</si>
  <si>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</si>
  <si>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</si>
  <si>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</si>
  <si>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</si>
  <si>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</si>
  <si>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</si>
  <si>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</si>
  <si>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</si>
  <si>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</si>
  <si>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</si>
  <si>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</si>
  <si>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</si>
  <si>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</si>
  <si>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</si>
  <si>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</si>
  <si>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</si>
  <si>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</si>
  <si>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</si>
  <si>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</si>
  <si>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</si>
  <si>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</si>
  <si>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</si>
  <si>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</si>
  <si>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</si>
  <si>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</si>
  <si>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</si>
  <si>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</si>
  <si>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</si>
  <si>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</si>
  <si>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</si>
  <si>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</si>
  <si>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</si>
  <si>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</si>
  <si>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</si>
  <si>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Política de transitabilidad en {city}</t>
  </si>
  <si>
    <t>Política de espacio abierto público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</si>
  <si>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</si>
  <si>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</si>
  <si>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</si>
  <si>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</si>
  <si>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</si>
  <si>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</si>
  <si>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</si>
  <si>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</si>
  <si>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</si>
  <si>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</si>
  <si>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</si>
  <si>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</si>
  <si>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</si>
  <si>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</si>
  <si>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</si>
  <si>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</si>
  <si>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</si>
  <si>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</si>
  <si>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</si>
  <si>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</si>
  <si>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</si>
  <si>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</si>
  <si>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</si>
  <si>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</si>
  <si>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</si>
  <si>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</si>
  <si>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</si>
  <si>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</si>
  <si>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</si>
  <si>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</si>
  <si>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</si>
  <si>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</si>
  <si>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</si>
  <si>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</si>
  <si>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</si>
  <si>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</si>
  <si>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</si>
  <si>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</si>
  <si>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</si>
  <si>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</si>
  <si>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</si>
  <si>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</si>
  <si>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</si>
  <si>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</si>
  <si>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</si>
  <si>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</si>
  <si>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</si>
  <si>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</si>
  <si>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</si>
  <si>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</si>
  <si>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</si>
  <si>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</si>
  <si>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</si>
  <si>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</si>
  <si>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</si>
  <si>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</si>
  <si>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</si>
  <si>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</si>
  <si>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</si>
  <si>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</si>
  <si>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</si>
  <si>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</si>
  <si>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</si>
  <si>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</si>
  <si>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</si>
  <si>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</si>
  <si>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</si>
  <si>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</si>
  <si>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</si>
  <si>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</si>
  <si>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</si>
  <si>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</si>
  <si>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</si>
  <si>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</si>
  <si>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</si>
  <si>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</si>
  <si>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</si>
  <si>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</si>
  <si>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</si>
  <si>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</si>
  <si>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</si>
  <si>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</si>
  <si>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</si>
  <si>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</si>
  <si>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</si>
  <si>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</si>
  <si>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</si>
  <si>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</si>
  <si>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</si>
  <si>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</si>
  <si>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</si>
  <si>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</si>
  <si>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</si>
  <si>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</si>
  <si>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</si>
  <si>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</si>
  <si>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</si>
  <si>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</si>
  <si>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</si>
  <si>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</si>
  <si>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</si>
  <si>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</si>
  <si>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</si>
  <si>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</si>
  <si>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</si>
  <si>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</si>
  <si>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</si>
  <si>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</si>
  <si>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</si>
  <si>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</si>
  <si>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</si>
  <si>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</si>
  <si>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</si>
  <si>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</si>
  <si>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</si>
  <si>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</si>
  <si>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</si>
  <si>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dalt) {:.1f}% de la població compleix el llindar mínim* per a la densitat de població veïnal ({:,} {})</t>
  </si>
  <si>
    <t>(a dalt) {:.1f}% de la població compleix el llindar mínim* per a la densitat d'intersecció de carrers de barri ({:,} {})</t>
  </si>
  <si>
    <t>(a dalt) {:.1f}% de la població viu en barris amb puntuacions de caminabilitat superiors a la mitjana de la ciutat 25 internacional</t>
  </si>
  <si>
    <t>Puntuació mitjana per a 25 ciutats a nivell internacional</t>
  </si>
  <si>
    <t>Si us plau, proporcioneu una foto d'"imatge d'heroi" d'alta resolució que mostri una direcció de ciutat convivencial i transitable o un espai públic per a aquesta ciutat, idealment en format .jpg amb dimensions de 21:10 (per exemple, 2100px per 1000px)</t>
  </si>
  <si>
    <t>Si us plau, proporcioneu una foto d'"imatge d'heroi" d'alta resolució que mostri una direcció de ciutat convivencial i transitable o un espai públic per a aquesta ciutat, idealment en format .jpg amb dimensions en la proporció d'1:1 (per exemple, 1000px per 1000px)</t>
  </si>
  <si>
    <t>(a sota) Percentatge de població amb accés a serveis a menys de 500 metres (m) a {city}, {country}.</t>
  </si>
  <si>
    <t>Caminabilitat a {city}</t>
  </si>
  <si>
    <t>* Els llindars es basen en el nostre modelatge de les característiques de l'entorn construït necessàries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 250 per km² i els barris ultra densos (&gt; 15.000 persones per km²) poden tenir beneficis decreixents per a l'activitat física.  Aquest és un tema important per a futures investigacions.</t>
  </si>
  <si>
    <t>Polítiques de disseny urbà i transport que donin suport a la salut i la sostenibilitat</t>
  </si>
  <si>
    <t>% de 25 ciutats amb requisit complert, per ingressos per país</t>
  </si>
  <si>
    <t>Els barris transitables ofereixen oportunitats per a estils de vida actius, saludables i sostenibles a través de tenir una densitat de població suficient, però no excessiva, per donar suport a una adequada prestació de serveis locals, inclosos els serveis de transport públic. Els barris transitables també tenen usos mixtos del sòl i carrers ben connectats, per garantir un accés proper i còmode a les destinacions. La infraestructura per a vianants d'alta qualitat i la reducció del trànsit mitjançant la gestió de la demanda d'ús del cotxe també poden fomentar caminar per al transport.</t>
  </si>
  <si>
    <t>Requisits per a l'accés al transport públic a l'ocupació i als serveis</t>
  </si>
  <si>
    <t>Resum</t>
  </si>
  <si>
    <t>Tot i que la disponibilitat i la qualitat de les polítiques urbanes i de transport i les infraestructures veïnals que donen suport a la salut i la sostenibilitat a Maiduguri es van trobar molt per sota de la mitjana en comparació amb altres ciutats, la disponibilitat de dades de Maiduguri era limitada i això pot explicar parcialment les nostres troballes. Tot i que Maiduguri té una política de contaminació de l'aire relacionada amb l'ús del sòl, sembla que no té requisits urbans que incloguin altres accions específiques centrades en la salut, i normes específiques i mesurables per crear barris transitables i accés equitatiu al transport públic i a l'espai públic obert. En relació amb les 25 ciutats d'aquest estudi internacional, la majoria dels barris de Maiduguri no semblen transitables, i qualsevol barri transitable sembla estar modelat espacialment al llarg de les principals xarxes viàries. Pel que fa als llindars per a les intervencions en entorns construïts per assolir els objectius de l'OMS per augmentar l'activitat física, el 95,9% dels residents de Maiduguri viuen en barris que compleixen el llindar de densitat, tot i que només el 29% viu en barris que compleixen els llindars de connectivitat al carrer. Aquest últim podria reflectir la manca de dades que en les rutes informals. En particular, molts residents de Maiduguri poden viure en barris que superen els nivells de densitat i connectivitat al carrer que fomenten l'activitat física. Només el 10% dels residents tenen accés a les parades de transport públic, amb proves que l'accés està modelat espacialment a les principals xarxes viàries. Molt pocs residents tenen accés a l'espai públic obert a menys de 500 m, i només el 0,5% dels residents tenen accés a un espai públic més gran, concentrat al nord-est de la ciutat.</t>
  </si>
  <si>
    <t>La disponibilitat i la qualitat de les polítiques urbanes i de transport que donen suport a la salut i la sostenibilitat a la Ciutat de Mèxic està just per sota de la mitjana en comparació amb altres ciutats. La Ciutat de Mèxic no sembla tenir accions específiques centrades en la salut en la seva política de transport metropolità ni requisits per a l'avaluació de l'impacte en la salut per a intervencions urbanes o de transport.  També manca de polítiques de contaminació de l'aire relacionades amb l'ús del sòl.  Molts estàndards polítics disponibles no tenen especificitat, mesurabilitat i / o coherència amb l'evidència de salut. No obstant això, en relació amb les 25 ciutats d'aquest estudi internacional, la majoria dels barris de la Ciutat de Mèxic són transitables.  Pel que fa als llindars per a les intervencions en entorns construïts per assolir els objectius de l'OMS per augmentar l'activitat física, el 98,1% dels residents a la Ciutat de Mèxic viuen en barris que compleixen el llindar mínim de densitat i el 77% compleixen el llindar de connectivitat al carrer.  No obstant això, molts residents a la Ciutat de Mèxic viuen en barris que poden superar els nivells de densitat i connectivitat al carrer que fomenten l'activitat física.  Només el 20% dels residents tenen accés a les parades de transport públic amb serveis regulars, amb l'evidència que l'accés està modelat espacialment afavorint el centre de la ciutat.  Només el 50% dels residents tenen accés a algun espai públic obert a menys de 500m, i encara menys (20%) tenen accés a un espai obert públic més gran.  La proporció de la població amb accés a menys de 500m a un mercat d'aliments, botiga de conveniència, qualsevol espai públic obert, transport públic i gran? l'espai públic obert, està molt per sota de la mitjana en comparació amb altres ciutats estudiades.</t>
  </si>
  <si>
    <t>La disponibilitat de polítiques de suport a la salut i la sostenibilitat a Baltimore està per sota de la mitjana, i la qualitat de les disponibles està molt per sota de la mitjana en comparació amb altres ciutats. Baltimore no sembla requerir una avaluació de l'impacte en la salut de les intervencions de transport i ús del sòl, i té poques polítiques específiques i mesurables de transport públic i espai públic obert.   A part de la ciutat interior, la majoria dels barris de Baltimore tenen una baixa capacitat de caminar en relació amb les 25 ciutats d'aquest estudi internacional.   Menys d'un terç dels barris compleixen els llindars mínims de densitat per assolir els objectius de l'OMS d'augmentar l'activitat física, i només la meitat compleixen els llindars de connectivitat al carrer.  Una minoria de residents tenen accés a parades de transport públic amb serveis regulars de 500m.  Mentre que una mica més de la meitat tenen espai obert públic a menys de 500m, només al voltant del 40 per cent té accés a un espai públic obert més gran. El percentatge de la població de Baltimore amb accés a menys de 500 m a un mercat d'aliments, una botiga de conveniència, qualsevol espai públic obert o un espai obert i transport públic més gran està molt per sota de la mitjana en comparació amb altres ciutats estudiades.</t>
  </si>
  <si>
    <t>La disponibilitat i la qualitat de les polítiques urbanes i de transport que donen suport a la salut i la sostenibilitat a Phoenix està per sota de la mitjana en comparació amb altres ciutats.  En algunes àrees polítiques relacionades amb la caminabilitat i el transport públic, Phoenix no té polítiques, així com normes específiques i objectius mesurables.  Phoenix també manca d'un requisit per a l'avaluació de l'impacte en la salut de les intervencions urbanes i de transport.  La gran majoria dels barris de Phoenix tenen baixa caminabilitat en relació amb les 25 ciutats d'aquest estudi internacional. Per aconseguir els objectius de l'OMS d'augmentar l'activitat física, només el 16% dels residents de Phoenix viuen en barris que compleixen els llindars de densitat i només el 51% viu en barris que compleixen els llindars de connectivitat al carrer.  De la mateixa manera, només el 24% dels residents viuen en barris amb accés a parades de transport públic amb serveis regulars a menys de 500m.  Menys del 50% dels residents tenen accés a algun espai públic obert a menys de 500m, i només una quarta part viuen a menys de 500 metres d'un espai públic més gran.  La proporció de la població de Phoenix amb accés a menys de 500 m a un mercat d'aliments, una botiga de conveniència, qualsevol espai públic obert o un gran espai públic obert o una parada de transport públic està molt per sota de la mitjana en comparació amb altres ciutats estudiades.</t>
  </si>
  <si>
    <t>La disponibilitat de polítiques urbanes i de transport que donen suport a la salut i la sostenibilitat a Seattle és mitjana en comparació amb altres ciutats.  No obstant això, la qualitat dels disponibles està lleugerament per sota de la mitjana en termes de la seva especificitat, mesurabilitat i coherència amb l'evidència de salut. Seattle no sembla tenir un requisit per a l'avaluació de l'impacte en la salut de les intervencions urbanes i de transport.  Tot i que Seattle té nombrosos estàndards per a la caminabilitat, alguns no tenen objectius mesurables.  També manca d'estàndards i objectius mesurables per a algunes polítiques de transport públic i espai públic obert.  La gran majoria dels barris de Seattle tenen poca capacitat de caminar en relació amb les 25 ciutats d'aquest estudi internacional. Només el 6% dels residents de Seattle viuen en barris que compleixen els llindars de densitat i només el 43% viu en barris que compleixen els llindars de connectivitat al carrer per assolir els objectius de l'OMS d'augmentar l'activitat física.  De la mateixa manera, només el 27% dels residents viuen en barris amb accés a parades de transport públic amb serveis regulars a menys de 500m.  Al voltant del 50% dels residents tenen accés a algun espai públic obert a menys de 500m, i només el 35% viuen a menys de 500 metres d'un espai públic més gran.  La proporció de la població amb accés a menys de 500 m al transport públic, l'espai públic obert, els punts de conveiència i els mercats d'aliments a Seattle, està molt per sota d'altres ciutats estudiades.</t>
  </si>
  <si>
    <t xml:space="preserve">La disponibilitat i la qualitat de les polítiques urbanes i de transport que donen suport a la salut i la sostenibilitat a São Paulo està per sobre de la mitjana en comparació amb altres ciutats. São Paulo incorpora accions centrades en la salut en la seva política de transport metropolità, però aquest enfocament manca en la seva política urbana metropolitana.  Tampoc té requisits per a l'avaluació de l'impacte en la salut de les intervencions urbanes i de transport.  En algunes àrees polítiques com la caminabilitat i el transport públic, São Paulo no té estàndards i objectius mesurables. No obstant això, la gran majoria dels barris de São Paulo són molt transitables en relació amb les 25 ciutats d'aquest estudi internacional.  Per aconseguir els objectius de l'OMS d'augmentar l'activitat física, el 99% dels residents a São Paulo viuen en barris que compleixen els llindars de densitat i el 70% viu en barris que compleixen els llindars de connectivitat al carrer.  No obstant això, en particular, alguns residents de São Paulo poden viure en barris que superen els nivells de densitat i connectivitat al carrer que fomenten l'activitat física. El noranta-quatre per cent dels residents viuen en barris amb accés a parades de transport públic amb serveis regulars.  Gairebé tres quartes parts dels residents tenen accés a algun espai públic obert a menys de 500m, però només el 16% viuen a menys de 500 metres d'un espai públic més gran.  El percentatge de la població a São Paulo amb accés a menys de 500 metres d'un mercat d'aliments, una botiga de conveniència o qualsevol espai públic obert està just per sota de la mitjana en comparació amb altres ciutats estudiades, però l'accés a grans espais oberts públics està molt per sota de la mitjana. </t>
  </si>
  <si>
    <t>La disponibilitat de polítiques urbanes i de transport que donen suport a la salut i la sostenibilitat a Hong Kong és mitjana en comparació amb altres ciutats.  No obstant això, la qualitat de les polítiques disponibles està per sobre de la mitjana en termes de la seva especificitat, mesurabilitat i coherència amb l'evidència sanitària. No obstant això, Hong Kong no sembla tenir accions específiques centrades en la salut en les seves polítiques urbanes o de transport metropolitanes; i no té cap requisit per a l'avaluació de l'impacte en la salut de les intervencions urbanes i de transport.  Tot i que té una sèrie d'estàndards polítics, molts no tenen objectius mesurables.  No obstant això, la gran majoria dels barris de Hong Kong són molt transitables en relació amb les 25 ciutats d'aquest estudi internacional. Pel que fa als llindars per assolir els objectius de l'OMS d'augmentar l'activitat física, gairebé el 100% dels residents de Hong Kong viuen en barris que compleixen els llindars de densitat i el 92% als barris que compleixen els llindars de connectivitat al carrer.  No obstant això, alguns residents de Hong Kong poden viure en barris que superen els nivells de densitat i connectivitat al carrer que fomenten l'activitat física. La gran majoria dels residents (83,6%) tenen accés a parades de transport públic amb serveis regulars.  Mentre que gairebé el 90% dels residents tenen accés a algun espai públic obert a menys de 500m, només el 54% viuen a menys de 500 metres d'un espai públic més gran.  En comparació amb altres ciutats estudiades, més residents de Hong Kong tenen accés a totes les comoditats estudiades a menys de 500m.</t>
  </si>
  <si>
    <t>La disponibilitat de polítiques de suport a la salut i la sostenibilitat a Chennai està just per sota de la mitjana en comparació amb altres ciutats.  No obstant això, la qualitat de les polítiques disponibles està molt per sota de la mitjana en termes de la seva especificitat, mesurabilitat i coherència amb l'evidència de salut. Chennai no sembla tenir accions específiques centrades en la salut en la seva política urbana metropolitana ni requisits per a l'avaluació de l'impacte en la salut de les intervencions de transport i ús del sòl.  No obstant això, la majoria dels barris són transitables en relació amb les 25 ciutats d'aquest estudi internacional.  Gairebé tots els barris de Chennai compleixen els llindars de densitat per assolir els objectius de l'OMS d'augmentar l'activitat física, i gairebé el 80% aconsegueixen llindars de connectivitat al carrer. No obstant això, alguns residents de Chennai poden viure en barris que superen els nivells de densitat i connectivitat al carrer que fomenten l'activitat física. Cal destacar que només el 3,2% dels residents tenen accés a parades de transport públic amb serveis regulars a menys de 500m, tot i que el nostre estudi no inclou oportunitats informals de transport públic.  Menys del 50% dels residents tenen espai públic obert a menys de 500m, i només l'11,3% tenen accés a un espai públic obert més gran. En comparació amb altres ciutats estudiades, el percentatge de residents de Chennai amb accés a menys de 500 metres a totes les comoditats estudiades està molt per sota de la mitjana.</t>
  </si>
  <si>
    <t>La disponibilitat i la qualitat de les polítiques que donen suport als barris transitables de Bangkok estan molt per sota de la mitjana. Bangkok no té estàndards polítics específics, mesurables i alineats amb l'evidència sobre ciutats saludables.  A part de l'interior de la ciutat, la majoria dels barris tenen poca capacitat de caminar en relació amb les 25 ciutats d'aquest estudi internacional.   Tot i que la majoria dels residents de Bangkok viuen en barris que compleixen els llindars de densitat per assolir els objectius de l'OMS d'augmentar l'activitat física, menys de la meitat semblen viure en barris que compleixen els llindars de connectivitat al carrer. Alguns residents de Chennai poden viure en barris que superen els nivells de densitat i connectivitat al carrer que fomenten l'activitat física.  Una minoria de residents tenen accés a parades regulars de transport públic i espai públic obert a menys de 500 m, i encara menys (6,5%) tenen accés a un espai públic més gran.  En comparació amb altres ciutats estudiades, la proporció de residents de Bangkok amb accés a menys de 500 m a tots els serveis estudiats està molt per sota de la mitjana.</t>
  </si>
  <si>
    <t xml:space="preserve">En general, la disponibilitat i la qualitat de les polítiques urbanes i de transport que donen suport a la salut i la sostenibilitat a Hanoi es va situar per sota de la mitjana en comparació amb altres ciutats. Hanoi no sembla tenir accions específiques centrades en la salut en les seves polítiques urbanes o de transport metropolitanes.  No obstant això, a diferència de moltes altres ciutats, sembla tenir un requisit per a l'avaluació de l'impacte en la salut de les intervencions urbanes i de transport, tot i que no hi ha polítiques de contaminació de l'aire relacionades amb l'ús del sòl i la planificació del transport.  També sembla no tenir estàndards específics o objectius mesurables per a les característiques de l'entorn construït de suport a la salut.  No obstant això, els barris del centre de la ciutat de Hanoi són molt transitables en relació amb les 25 ciutats d'aquest estudi internacional. Pel que fa als llindars per assolir els objectius de l'OMS per augmentar l'activitat física, gairebé el 93% dels residents viuen en barris que compleixen els llindars de densitat, tot i que només el 56% viu en barris que compleixen els llindars de connectivitat al carrer. No obstant això, alguns residents de Hannoi poden viure en barris que superen els nivells de densitat i connectivitat al carrer que fomenten l'activitat física.  Només l'11,2% dels residents també tenen accés a parades de transport públic amb serveis regulars, però no s'inclouen els serveis informals de transport públic.  Només el 25% dels residents tenen accés a algun espai públic obert a menys de 500m, i només el 14% viuen a menys de 500 metres d'un espai públic més gran.  En comparació amb altres ciutats estudiades, la proporció de residents a Hanoi amb accés a menys de 500 m a l'espai públic obert i al transport públic amb serveis regulars està molt per sota de la mitjana. </t>
  </si>
  <si>
    <t xml:space="preserve">La disponibilitat i la qualitat de les polítiques urbanes i de transport que donen suport a la salut i la sostenibilitat a Graz està molt per sobre de la mitjana en comparació amb altres ciutats estudiades.  No obstant això, Graz no sembla tenir polítiques que requereixin avaluacions d'impacte en la salut de les intervencions urbanes i de transport, i no es va identificar informació sobre la despesa en infraestructures de transport per mode.  També sembla que no té objectius mesurables per a algunes normes relacionades amb la caminabilitat i el transport públic.  No obstant això, la majoria dels barris de Graz són molt transitables en relació amb les 25 ciutats d'aquest estudi internacional. Pel que fa als llindars per assolir els objectius de l'OMS per augmentar l'activitat física, el 44% dels residents viuen en barris vius de Graz que compleixen els llindars de densitat, i el 81,3% viu en barris que compleixen els llindars de connectivitat al carrer.  La gran majoria dels residents (92%) tenen accés a parades de transport públic amb 500m, tot i que no es disposa de freqüència de dades de servei.  Mentre que la gran majoria dels residents també tenen accés a algun espai públic obert a menys de 500 m, només el 39% viu a menys de 500 metres d'un espai públic més gran, i aquest accés sembla estar marcadament modelat espacialment, amb accés alt al nord de la ciutat i al llarg del riu Mur, però més baix al sud, particularment a l'oest del Mur. En comparació amb altres ciutats estudiades, la proporció de la població de Graz amb accés a grans espais oberts públics està per sota de la mitjana. </t>
  </si>
  <si>
    <t>La disponibilitat de polítiques urbanes i de transport que donen suport a la salut i la sostenibilitat a Gant està just per sota de la mitjana en comparació amb altres ciutats. No obstant això, la qualitat de les polítiques disponibles pel que fa a la seva especificitat, mesurabilitat i coherència amb l'evidència sanitària està lleugerament per sobre de la mitjana.  Gant no sembla requerir avaluacions d'impacte en la salut de les intervencions urbanes i de transport.  També sembla que no té normes específiques o objectius mesurables per a les polítiques de transport públic.  No obstant això, en relació amb les 25 ciutats d'aquest estudi internacional, molts barris de Gant són altament transitables, amb menor mobilitat a la franja urbana. Pel que fa als llindars per assolir els objectius de l'OMS per augmentar l'activitat física, cap resident viu en barris vius de Gant que compleixin els llindars de densitat, tot i que només el 55% viu en barris que compleixen els llindars de connectivitat al carrer.  La majoria dels residents (87%) tenen accés a parades de transport públic a menys de 500m, tot i que no es disposa de freqüència de dades de servei.  Mentre que la gran majoria dels residents tenen accés a algun espai públic obert a menys de 500m, només el 63% viu a menys de 500 metres d'un espai públic més gran.  Aquest últim sembla estar modelat espacialment.  En comparació amb altres ciutats estudiades, la proporció de la població de Gant amb accés als mercats d'aliments i el gran espai públic obert a menys de 500 m està per sobre de la mitjana.</t>
  </si>
  <si>
    <t>La disponibilitat de polítiques de suport als barris transitables de Berna està per sobre de la mitjana en comparació amb altres ciutats.  No obstant això, la qualitat de les polítiques disponibles és només mitjana en termes de la seva especificitat, mesurabilitat i coherència amb l'evidència de salut. Berna no sembla tenir un requisit per a l'avaluació de l'impacte en la salut de les intervencions urbanes i de transport.  No obstant això, la gran majoria dels barris de Berna són transitables en comparació amb altres ciutats estudiades.  Gairebé el 60% de la població viu en barris que compleixen els llindars de densitat per assolir els objectius de l'OMS d'augmentar l'activitat física, i el 98,2% aconsegueix llindars de connectivitat al carrer.  Gairebé tots els residents (91,8%) tenen accés a parades de transport públic amb serveis regulars.  Tots els residents tenen accés a l'espai públic obert a menys de 500m i el 80% viuen a menys de 500m d'un espai públic més gran.  Aquest últim sembla ser social.  En comparació amb altres ciutats estudiades, la proporció de la població de Berna amb accés a tots els serveis examinats està molt per sobre de la mitjana.</t>
  </si>
  <si>
    <t>La disponibilitat i la qualitat de les polítiques urbanes i de transport que donen suport a la salut i la sostenibilitat a Olomouc està just per sota de la mitjana en comparació amb altres ciutats.  Olomouc no sembla tenir accions específiques centrades en la salut en les seves polítiques urbanes i de transport metropolitanes ni requisits per a l'avaluació de l'impacte en la salut. A més, en moltes àrees polítiques, no té estàndards específics i objectius mesurables.  No obstant això, en relació amb les 25 ciutats d'aquest estudi, la majoria dels barris d'Olomouc són transitables, excepte les zones suburbanes exteriors.  Pel que fa als llindars per assolir els objectius de l'OMS per augmentar l'activitat física, cap resident d'Olomouc viu en barris que compleixin els objectius mínims del llindar de densitat i el 54,2% compleixi els llindars de connectivitat al carrer. La gran majoria dels residents (89%) tenen accés a parades de transport públic amb 500m, tot i que les dades sobre la freqüència dels serveis no estaven disponibles per a Olomouc.  De la mateixa manera, la gran majoria dels residents tenen espai públic obert a menys de 500m, però només el 46% tenen accés a un espai obert públic més gran. L'accés a un espai obert públic més gran semblava estar modelat espacialment. La proporció de la població d'Olomouc amb accés a tots els serveis examinats és similar a la d'altres ciutats estudiades.</t>
  </si>
  <si>
    <t>La disponibilitat de polítiques urbanes i de transport que donen suport a la salut i la sostenibilitat a Colònia està just per sota de la mitjana en comparació amb altres ciutats.  No obstant això, la qualitat de les polítiques disponibles està just per sobre de la mitjana pel que fa a la seva especificitat, mesurabilitat i coherència amb l'evidència sanitària. Colònia no sembla tenir accions específiques centrades en la salut en la seva política de transport metropolità o els requisits per a l'avaluació de l'impacte en la salut.  No obstant això, la majoria dels barris de Colònia són transitables en comparació amb altres ciutats estudiades.  Mentre que només el 21,6% dels barris compleixen els llindars de densitat per assolir els objectius de l'OMS d'augmentar l'activitat física, el 72% aconsegueix llindars de connectivitat al carrer.  El 60% dels residents tenen accés a parades de transport públic amb serveis regulars a menys de 500m.  La gran majoria dels residents tenen espai públic obert a menys de 500 m, però només dos terços tenen accés a un espai públic més gran.  En comparació amb altres ciutats estudiades, la proporció de la població de Colònia amb accés a botigues de conveniència, mercats d'aliments i grans espais oberts públics a menys de 500 m està per sobre de la mitjana.</t>
  </si>
  <si>
    <t>En general, la disponibilitat i la qualitat de les polítiques urbanes i de transport que donen suport a la salut i la sostenibilitat a Odense estan molt per sobre de la mitjana en comparació amb altres ciutats estudiades. No obstant això, Odense no té requisits per a l'avaluació de l'impacte en la salut de les intervencions de transport i ús del sòl.  Per a molts dels seus estàndards de medi ambient i transport construïts, també manca d'objectius mesurables. En relació amb les 25 ciutats d'aquest estudi internacional, la majoria dels barris d'Odense són transitables, excepte a la franja urbana. No obstant això, en termes d'aconseguir els objectius de l'OMS per augmentar l'activitat física, mentre que cap resident viu en barris que compleixin els llindars mínims de densitat de població, el 85% viu en barris que compleixen els llindars de connectivitat al carrer.  Gairebé el 60% dels residents tenen accés a parades de transport públic amb serveis regulars a menys de 500m.  Gairebé tots els residents tenen una mica d'espai públic obert a menys de 500m, i al voltant de tres quartes parts dels residents també tenen accés a un espai obert públic més gran.   En comparació amb altres ciutats estudiades, la proporció de la població d'Odense amb accés a grans espais oberts públics està molt per sobre de la mitjana.</t>
  </si>
  <si>
    <t>En general, la disponibilitat i la qualitat de les polítiques urbanes i de transport que donen suport a la salut i la sostenibilitat a Barcelona estan molt per sobre de la mitjana en comparació amb moltes altres ciutats de l'estudi. No obstant això, Barcelona no té un enfocament específic de salut?? accions en les polítiques urbanes i de transport metropolitanes o requisits per a l'avaluació de l'impacte en la salut.  En relació amb les 25 ciutats d'aquest estudi internacional, la majoria de barris de Barcelona són molt transitables. Per tant, la majoria dels barris compleixen els llindars de densitat de població i connectivitat al carrer per assolir els objectius de l'OMS per augmentar l'activitat física.  Tres quartes parts dels residents tenen accés a parades de transport públic amb serveis regulars i la majoria dels residents tenen algun espai públic obert a menys de 500m; no obstant això, menys de dos terços tenen accés a un espai públic més gran.   En comparació amb altres ciutats estudiades, la proporció de població de Barcelona amb accés a menys de 500m a un mercat d'alimentació, botiga de conveniència i transport públic amb servei regular està molt per sobre de la mitjana. La proporció amb l'accés a un gran espai públic obert està per sota de la mitjana.</t>
  </si>
  <si>
    <t>La disponibilitat i qualitat de les polítiques urbanes i de transport que donen suport a la salut i la sostenibilitat a València estan molt per damunt de la mitjana en comparació amb altres ciutats estudiades. En relació amb les 25 ciutats d'aquest estudi internacional, la majoria dels barris són transitables i els barris compleixen els llindars de densitat de població i connectivitat al carrer per 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la població amb accés a menys de 500 metres a un mercat d'aliments, botiga de conveniència i transport públic regular està per sobre de la mitjana; i l'accés a qualsevol espai públic obert i a un espai públic obert més gran està per sota de la mitjana.</t>
  </si>
  <si>
    <t>La disponibilitat i la qualitat de les polítiques urbanes i de transport que donen suport a la salut i la sostenibilitat a Vic estan per sobre de la mitjana en comparació amb altres ciutats.  No obstant això, Vic no sembla tenir accions específiques centrades en la salut en les seves polítiques de transport metropolità ni en els requisits per a l'avaluació de l'impacte en la salut.   En relació amb les 25 ciutats d'aquest estudi internacional, al voltant de la meitat dels barris de Vic eren molt transitables, però això tendia a ser modelat espacialment afavorint el centre de la ciutat.  Pel que fa als llindars per assolir els objectius de l'OMS per augmentar l'activitat física, només el 24% dels residents de Vic viuen en barris que compleixen els llindars mínims de densitat de població i el 56% compleixen els llindars de connectivitat al carrer. Gairebé el 60% dels residents tenen accés a les parades de transport públic amb 500m, tot i que no es disposava de dades sobre la freqüència dels serveis.  De la mateixa manera, la gran majoria dels residents tenen espai públic obert a menys de 500 m, i tres quartes parts dels residents tenen accés a un espai obert públic més gran. L'accés a un espai obert públic més gran semblava estar modelat espacialment, amb els dels barris del sud de Vic menys ben servits. La proporció de la població amb accés al transport públic a menys de 500m a Vic va ser inferior a la de la resta de ciutats estudiades; i la proporció amb l'accés a qualsevol espai públic obert i una botiga de conveniència era mitjana.</t>
  </si>
  <si>
    <t>La disponibilitat i la qualitat de les polítiques urbanes i de transport que donen suport a la salut i la sostenibilitat a Belfast està molt per sobre de la mitjana en comparació amb altres ciutats estudiades. No obstant això, tot i que Belfast té molts estàndards per a les característiques de l'entorn construït per crear ciutats transitables, amb l'excepció de les polítiques públiques d'espai obert, sembla que no tenen objectius polítics mesurables.  No obstant això, en relació amb les 25 ciutats d'aquest estudi internacional, la majoria dels barris de Belfast són transitables, encara que menys al sud i a la perifèria urbana.  Pel que fa als llindars per assolir els objectius de l'OMS per augmentar l'activitat física, el 40% dels residents de Belfast viuen en barris que compleixen els llindars de densitat de població i tres quartes parts en barris que compleixen els llindars de connectivitat al carrer. Gairebé tres quartes parts dels residents també tenen accés a parades de transport públic amb serveis regulars.  No obstant això, en comparació amb altres ciutats, menys residents tenen una mica d'espai públic obert a menys de 500m, i només el 47% que tenen accés a un espai públic obert més gran.  A més, l'accés a un espai obert públic més gran està modelat espacialment amb algunes zones mal servides.   En comparació amb altres ciutats estudiades, la proporció de la població a Belfast amb accés a menys de 500 m a un mercat d'aliments i qualsevol espai públic obert està per sota de la mitjana.</t>
  </si>
  <si>
    <t>La disponibilitat de polítiques urbanes i de transport que donen suport a la salut i la sostenibilitat a Lisboa està per sobre de la mitjana en comparació amb altres ciutats.  No obstant això, la qualitat de les polítiques disponibles en termes d'especificitat, mesurabilitat i coherència amb l'evidència de salut és mitjana. Lisboa no tenia diversos estàndards per a les característiques de l'entorn construït per crear ciutats transitables, i en moltes àrees polítiques, semblava no tenir objectius mesurables.  No obstant això, en relació amb les 25 ciutats d'aquest estudi internacional, la majoria dels barris de Lisboa són transitables.   Pel que fa als llindars per assolir els objectius de l'OMS per augmentar l'activitat física, gairebé tots els residents a Lisboa viuen en barris que compleixen els llindars de densitat de població i connectivitat al carrer. No obstant això, alguns residents de Lisboa poden viure en barris que superen els nivells de densitat i connectivitat al carrer que fomenten l'activitat física.  La gran majoria dels residents tenen accés a parades de transport públic amb serveis regulars (92,8%) i espai públic obert (~ 90%) dins de 500m.  No obstant això, només el 51% dels residents tenen accés a un espai públic més gran.  A més, l'accés a un espai obert públic més gran està modelat espacialment amb algunes zones mal servides.   En comparació amb les altres ciutats estudiades, la proporció de la població a Lisboa amb accés a menys de 500 m a un mercat d'aliments, botiga de conveniència i parada de transport públic amb un servei regular està per sobre de la mitjana.</t>
  </si>
  <si>
    <t>La disponibilitat de polítiques urbanes i de transport que donen suport a la salut i la sostenibilitat a Adelaida està per sobre de la mitjana en comparació amb altres estudis de ciutats. No obstant això, la qualitat d'aquestes polítiques està per sota de la mitjana. Adelaida no sembla tenir polítiques de planificació del transport que incorporin accions centrades en la salut o polítiques de contaminació de l'aire relacionades amb el transport o la planificació de l'ús del sòl.  Tampoc requereix l'avaluació de l'impacte en la salut de les intervencions de transport i ús del sòl.   Per tant, en relació amb les 25 ciutats d'aquest estudi internacional, la gran majoria dels barris d'Adelaida tenen poca capacitat de caminar.  Pel que fa als llindars per assolir els objectius de l'OMS per augmentar l'activitat física, cap barri d'Adelaida aconsegueix llindars de densitat de població i només el 13% aconsegueix llindars de connectivitat al carrer. Només el 54% dels residents tenen accés a parades de transport públic amb serveis regulars.  La majoria dels residents tenen una mica d'espai públic obert a menys de 500m.  No obstant això, això es redueix a només el 58% que tenen accés a un espai obert públic més gran, i l'accés està modelat espacialment. En comparació amb les altres ciutats estudiades, la proporció de la població d'Adelaida amb accés a menys de 500 m a un mercat d'alimentació, botiga de conveniència i, en menor mesura, parada de transport públic amb servei regular està per sota de la mitjana.</t>
  </si>
  <si>
    <t>En general, la disponibilitat i la qualitat de les polítiques urbanes i de transport que donen suport a la salut i la sostenibilitat a Melbourne està per sobre de la mitjana en comparació amb altres ciutats.  No obstant això, en relació amb les 25 ciutats d'aquest estudi internacional, la majoria dels barris de Melbourne tenen poca caminabilitat; i la caminabilitat i l'accés al transport públic es distribueixen de manera desigual, afavorint els barris suburbans interiors i mitjans.  En termes de llindars per assolir els objectius de l'OMS per augmentar l'activitat física, un 20% o menys de residents de Melbourne viuen en barris que compleixen els llindars de densitat de població i connectivitat al carrer.  Només la meitat dels residents tenen accés a parades de transport públic amb serveis regulars a menys de 500m.  Mentre que la majoria dels residents tenen una mica d'espai públic obert a menys de 500m, això es redueix a dos terços que tenen accés a un espai públic obert més gran. En comparació amb altres ciutats estudiades, la proporció de residents de Melbourne amb accés a botigues de conveniència, mercats d'aliments i parades de transport públic amb servei regular a menys de 500 m està per sota de la mitjana.</t>
  </si>
  <si>
    <t>En general, la disponibilitat i la qualitat de les polítiques urbanes i de transport que donen suport a la salut i la sostenibilitat a Sydney està per sobre de la mitjana en comparació amb altres ciutats.  No obstant això, en relació amb les 25 ciutats d'aquest estudi internacional, la majoria dels barris de Sydney tenen poca caminabilitat; i la caminabilitat es distribueix de manera desigual, afavorint les zones interiors de la ciutat.  Pel que fa als llindars per assolir els objectius de l'OMS per augmentar l'activitat física, només el 51% dels residents de Sydney viuen en barris que compleixen els llindars de densitat de població, i només el 13% viu en barris que compleixen els llindars de connectivitat al carrer.  Al voltant del 60% dels residents de Sydney tenen accés a parades de transport públic amb serveis regulars a menys de 500m.  Mentre que la majoria dels residents tenen una mica d'espai públic obert a menys de 500m, això es redueix al 60% amb accés a un espai obert públic més gran. En comparació amb altres ciutats estudiades, la proporció de la població a Sydney amb accés dins de 500 accés a botigues de conveniència i mercats d'aliments està per sota de la mitjana; no obstant això, l'accés al transport públic estava a l'altura de la majoria de les altres ciutats estudiades.</t>
  </si>
  <si>
    <t>En general, la disponibilitat i la qualitat de les polítiques urbanes i de transport que donen suport a la salut i la sostenibilitat a Auckland està per sota de la mitjana en comparació amb altres ciutats. Auckland no sembla tenir polítiques de planificació del transport que incorporin accions centrades en la salut o gestió de la contaminació de l'aire; ni requisits per a l'avaluació de l'impacte en la salut o la densitat de l'habitatge i les normes de connectivitat al carrer.  En relació amb les 25 ciutats d'aquest estudi internacional, la majoria dels barris d'Auckland tenen baixa caminabilitat.  Només un de cada cinc o menys barris compleix els llindars de densitat i connectivitat al carrer per assolir els objectius de l'OMS d'augmentar l'activitat física. Només el 56% dels residents tenen accés a les parades de transport públic amb serveis regulars.  La majoria dels residents tenen una mica d'espai públic obert a menys de 500m, encara que això es redueix a dos terços que tenen accés a un espai públic obert més gran.   En comparació amb altres ciutats estudiades, el percentatge de població amb accés a menys de 500m a un mercat d'aliments o parada de transport públic amb servei regular està lleugerament per sota de la mitjana.</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</si>
  <si>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</si>
  <si>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</si>
  <si>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</si>
  <si>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</si>
  <si>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</si>
  <si>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</si>
  <si>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</si>
  <si>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</si>
  <si>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</si>
  <si>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雖然與其他城市相比，支援邁杜古裡健康和可持續性的城市和交通政策以及鄰里基礎設施的可用性和品質遠低於平均水準，但邁杜古里的數據可用性有限，這可能部分解釋了我們的發現。雖然邁杜古裡有一項與土地使用相關的空氣污染政策，但它似乎缺乏城市規劃要求，包括其他以健康為重點的具體行動，以及創建適合步行的社區和公平獲得公共交通和公共開放空間的具體和可衡量的標準。相對於這項國際研究中的25個城市，邁杜古裡的大多數社區似乎都不適合步行，任何可步行的社區似乎都沿著主要道路網路在空間上呈模式。就實現世衛組織增加身體活動目標的建築環境干預措施的閾值而言，邁杜古裡95.9%的居民居住在符合密度閾值的社區，但只有29%的居民生活在符合街道連通性閾值的社區。後者可能反映出缺乏關於非正式路線的數據。值得注意的是，許多邁杜古裡居民可能居住在超過密度水準和街道連通性的社區，這些社區鼓勵身體活動。只有10%的居民可以使用公共交通網站，有證據表明，沿著主要道路網路，訪問是空間模式的。很少有居民可以使用500米範圍內的公共開放空間，只有0.5%的居民可以使用更大的公共開放空間，集中在城市的東北部。</t>
  </si>
  <si>
    <t>與其他城市相比，墨西哥城支援健康和可持續性的城市和交通政策的可用性和品質略低於平均水準。墨西哥城在其大都市交通政策中似乎沒有以衛生為重點的具體行動，也沒有要求對城市或交通干預措施進行健康影響評估。 它還缺乏與土地使用相關的空氣污染政策。 許多現有的政策標準缺乏針對性、可衡量性和/或與健康證據的一致性。儘管如此，相對於這項國際研究中的25個城市，墨西哥城的大多數社區都是步行的。 就實現世衛組織增加身體活動目標的建築環境干預措施的閾值而言，墨西哥城98.1%的居民居住在符合最低密度閾值的社區，77%的居民生活在街道連通性閾值的社區。 然而，墨西哥城的許多居民居住在可能超過密度水準和街道連通性的社區，這些密度和街道連通性可能會鼓勵身體活動。 只有20%的居民可以使用定期服務的公共交通網站，有證據表明，訪問在空間上有利於內城。 只有50%的居民可以使用500米範圍內的一些公共開放空間，而能夠使用更大的公共開放空間的居民（20%）甚至更少。 500米以內進入食品市場，便利店，任何公共開放空間，公共交通和大型的人口比例是多少？與其他研究的城市相比，公共開放空間遠低於平均水準。</t>
  </si>
  <si>
    <t>巴爾的摩支援健康和可持續性的政策的可用性低於平均水準，與其他城市相比，現有政策的品質遠低於平均水準。巴爾的摩似乎不需要對交通和土地使用干預措施進行健康影響評估，而且很少有具體和可衡量的公共交通和公共開放空間政策。  除了內城，巴爾的摩的大多數社區相對於這項國際研究中的25個城市來說，步行能力都很低。  不到三分之一的社區達到實現世衛組織增加身體活動目標的最低密度閾值，只有一半達到街道連通性閾值。 少數居民可以使用500米的定期服務的公共交通網站。 雖然超過一半的人在500米範圍內擁有公共開放空間，但只有約40%的人可以使用更大的公共開放空間。與所研究的其他城市相比，巴爾的摩5億範圍內進入食品市場，便利店，任何公共開放空間或更大的開放空間和公共交通的人口比例遠低於平均水準。</t>
  </si>
  <si>
    <t>與其他城市相比，鳳凰城支援健康和可持續性的城市和交通政策的可用性和質量低於平均水準。 在與步行性和公共交通相關的一些政策領域，鳳凰城缺乏政策以及具體標準和可衡量的目標。 鳳凰城也缺乏對城市和交通干預措施進行健康影響評估的要求。 在這項國際研究中，鳳凰城的絕大多數社區相對於25個城市的步行能力較低。為實現世衛組織增加身體活動的目標，鳳凰城只有16%的居民生活在達到密度閾值的社區，只有51%的居民生活在達到街道連通性閾值的社區。 同樣，只有24%的居民居住在500米範圍內有定期服務的公共交通網站的社區。 不到50%的居民可以使用500米範圍內的一些公共開放空間，只有四分之一的居民居住在距離更大的公共開放空間500米以內。 與其他研究的城市相比，鳳凰城5億以內進入食品市場，便利店，任何公共開放空間或大型公共開放空間或公共交通網站的人口比例遠低於平均水準。</t>
  </si>
  <si>
    <t>與其他城市相比，西雅圖支援健康和可持續性的城市和交通政策的可用性是平均水準。 然而，就其特異性、可衡量性和與衛生證據的一致性而言，現有證據的品質略低於平均水準。西雅圖似乎沒有要求對城市和交通干預措施進行健康影響評估。 雖然西雅圖有許多步行標準，但有些標準缺乏可衡量的目標。 它還缺乏一些公共交通和公共開放空間政策的標準和可衡量的目標。 在這項國際研究中，西雅圖的絕大多數社區相對於25個城市的步行能力較低。西雅圖只有6%的居民生活在達到密度閾值的社區，只有43%的居民生活在達到街道連通性閾值的社區，以實現世衛組織增加身體活動的目標。 同樣，只有27%的居民居住在500米範圍內有定期服務的公共交通網站的社區。 大約50%的居民可以使用500米範圍內的一些公共開放空間，只有35%的居民居住在距離更大的公共開放空間500米以內。 西雅圖5億以內能夠進入公共交通、公共開放空間、無障礙景點和食品市場的人口比例遠低於所研究的其他城市。</t>
  </si>
  <si>
    <t xml:space="preserve">與其他城市相比，聖保羅支援健康和可持續性的城市和交通政策的可用性和質量高於平均水準。聖保羅在其大都市交通政策中納入了以健康為重點的行動，但其大都市城市政策中缺乏這種重點。 它對城市和交通干預措施的健康影響評估也沒有要求。 在一些政策領域，如步行和公共交通，聖保羅缺乏標準和可衡量的目標。儘管如此，與這項國際研究中的25個城市相比，聖保羅的絕大多數社區都非常適合步行。 為實現世衛組織增加身體活動的目標，聖保羅99%的居民生活在達到密度閾值的社區，70%的居民生活在達到街道連通性閾值的社區。 然而，值得注意的是，一些聖保羅居民可能居住在密度和街道連通性水平超過鼓勵身體活動的社區。百分之九十四的居民居住在有定期服務的公共交通網站的社區。 近四分之三的居民可以使用500米範圍內的一些公共開放空間，但只有16%的居民居住在距離更大的公共開放空間500米以內。 與其他研究的城市相比，聖保羅在食品市場，便利店或任何公共開放空間500米範圍內的人口比例略低於平均水準，但進入大型公共開放空間的比例遠低於平均水準。 </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</si>
  <si>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</si>
  <si>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與其他城市相比，欽奈支援健康和可持續發展的政策的可用性略低於平均水準。 然而，就其特異性、可衡量性和與衛生證據的一致性而言，現有政策的品質遠低於平均水準。金奈在其大都市政策中似乎沒有以衛生為重點的具體行動，也沒有對交通和土地使用干預措施的健康影響評估的要求。 儘管如此，與這項國際研究中的25個城市相比，大多數社區都是步行的。 幾乎所有欽奈社區都達到密度閾值，以實現世衛組織增加身體活動的目標，近80%的社區達到街道連通性閾值。然而，一些欽奈居民可能居住在超過密度和街道連通性水準的社區，這些社區鼓勵身體活動。值得注意的是，只有3.2%的居民可以在500米範圍內使用定期服務的公共交通網站，儘管我們的研究不包括非正式的公共交通機會。 不到50%的居民在500米範圍內擁有公共開放空間，只有11.3%的居民可以使用更大的公共開放空間。與研究的其他城市相比，欽奈居民在500米範圍內可以使用所研究的所有便利設施的比例遠低於平均水準。</t>
  </si>
  <si>
    <t>支援曼谷步行社區的政策的可用性和質量遠低於平均水準。曼谷缺乏具體、可衡量且與健康城市證據相一致的政策標準。 除了內城，與這項國際研究中的25個城市相比，大多數社區的步行能力都很低。  儘管大多數曼谷居民生活在達到實現世衛組織增加身體活動目標的密度閾值的社區，但似乎只有不到一半的居民生活在達到街道連通性閾值的社區。一些欽奈居民可能居住在密度和街道連通性水平超過鼓勵身體活動的社區。 少數居民可以使用500米範圍內的常規公共交通網站和公共開放空間，而擁有更大的公共開放空間的人（6.5%）更少。 與所研究的其他城市相比，曼谷居民在500米範圍內獲得所有研究設施的比例遠低於平均水準。</t>
  </si>
  <si>
    <t xml:space="preserve">總體而言，與其他城市相比，河內支援健康和可持續性的城市和交通政策的可用性和質量低於平均水準。河內在其大都市或交通政策中似乎沒有以健康為重點的具體行動。 然而，與許多其他城市不同，它似乎確實要求對城市和交通干預措施進行健康影響評估，儘管沒有與土地使用和交通規劃相關的空氣污染政策。 它似乎也缺乏支援健康的建築環境特徵的具體標準或可衡量的目標。 儘管如此，與這項國際研究中的25個城市相比，河內市中心的社區非常適合步行。在實現世衛組織增加身體活動目標的閾值方面，近93%的居民生活在達到密度閾值的社區，儘管只有56%的居民生活在達到街道連通性閾值的社區。然而，一些Hannoi居民可能居住在超過密度和街道連通性水準的社區，這些社區鼓勵身體活動。 只有11.2%的居民也可以使用定期服務的公共交通網站，但非正式的公共交通服務不包括在內。 只有25%的居民可以使用500米範圍內的一些公共開放空間，只有14%的居民居住在距離更大的公共開放空間500米以內。 與所研究的其他城市相比，河內500米以內的居民比例遠低於平均水準。 </t>
  </si>
  <si>
    <t xml:space="preserve">與所研究的其他城市相比，格拉茨支援健康和可持續性的城市和交通政策的可用性和質量遠高於平均水準。 然而，格拉茨似乎沒有要求對城市和交通干預措施進行健康影響評估的政策，也沒有確定按方式分列的交通基礎設施支出資訊。 它似乎也缺乏一些與步行相關和公共交通標準的可衡量目標。 儘管如此，與這項國際研究中的25個城市相比，格拉茨的大多數社區都非常適合步行。在實現世衛組織增加身體活動目標的閾值方面，44%的居民居住在格拉茨符合密度閾值的活區，81.3%的居民居住在達到街道連通性閾值的街區。 絕大多數居民（92%）可以使用500米的公共交通網站，儘管沒有服務數據的頻率。 雖然絕大多數居民也可以進入500米範圍內的一些公共開放空間，但只有39%的居民居住在距離更大的公共開放空間500米以內，這種通道似乎具有明顯的空間模式，在城市北部和Mur河沿岸的通道很高，但在南部較低，特別是在Mur河以西。與研究的其他城市相比，格拉茨擁有大型公共開放空間的人口比例低於平均水準。 </t>
  </si>
  <si>
    <t>與其他城市相比，根特支援健康和可持續性的城市和交通政策的可用性略低於平均水準。然而，現有政策在具體性、可衡量性和與衛生證據的一致性方面的品質略高於平均水準。 根特似乎不需要對城市和交通干預措施進行健康影響評估。 它似乎也缺乏公共交通政策的具體標準或可衡量的目標。 儘管如此，相對於這項國際研究中的25個城市，根特的許多社區都非常適合步行，城市邊緣的步行能力較低。就實現世衛組織增加身體活動目標的閾值而言，根特沒有居民生活在達到密度閾值的活區，儘管只有55%的居民生活在符合街道連通性閾值的街區。 大多數居民（87%）可以在500米範圍內使用公共交通網站，儘管沒有服務數據的頻率。 雖然絕大多數居民可以使用500米範圍內的一些公共開放空間，但只有63%的居民居住在距離更大的公共開放空間500米以內。 後者似乎是空間模式化的。 與所研究的其他城市相比，根特的人口比例高於平均水準，可以進入食品市場和5億以內的大型公共開放空間。</t>
  </si>
  <si>
    <t>與其他城市相比，伯爾尼支援步行社區的政策可用性高於平均水準。 然而，現有政策的質量在具體性、可衡量性和與衛生證據的一致性方面只是平均水準。伯爾尼似乎沒有要求對城市和交通干預措施進行健康影響評估。 儘管如此，與所研究的其他城市相比，伯爾尼的絕大多數社區都是步行的。 近60%的人口生活在達到密度閾值的社區，以實現世衛組織增加身體活動的目標，98.2%的人口達到街道連通性閾值。 幾乎所有居民（91.8%）都可以使用公共交通網站和定期服務。 所有居民都可以使用500米範圍內的公共開放空間，80%的居民居住在距離更大的公共開放空間500米以內。 後者似乎是社會模式。 與所研究的其他城市相比，伯爾尼擁有所有檢查設施的人口比例遠高於平均水準。</t>
  </si>
  <si>
    <t>與其他城市相比，支持奧洛穆茨健康和可持續性的城市和交通政策的可用性和品質略低於平均水準。 奧洛穆茨在其大都市和交通政策中似乎沒有以健康為重點的具體行動，也沒有對健康影響評估的要求。此外，在許多政策領域，它缺乏具體的標準和可衡量的目標。 儘管如此，相對於本研究中的25個城市，奧洛穆茨的大多數社區都是可步行的，除了郊區。 在實現世衛組織增加身體活動目標的閾值方面，奧洛穆茨沒有居民生活在達到最低密度閾值目標的社區，54.2%的居民達到街道連通性閾值。絕大多數居民（89%）可以使用500米的公共交通網站，儘管沒有關於奧洛穆茨服務頻率的數據。 同樣，絕大多數居民在500米範圍內擁有公共開放空間，但只有46%的居民可以使用更大的公共開放空間。進入更大的公共開放空間似乎是空間模式化的。奧洛穆茨擁有所研究的所有便利設施的人口比例與所研究的其他城市相似。</t>
  </si>
  <si>
    <t>與其他城市相比，科隆支援健康和可持續發展的城市和交通政策的可用性略低於平均水準。 然而，就其特異性、可衡量性和與衛生證據的一致性而言，現有政策的品質略高於平均水準。科隆在其大都市交通政策中似乎沒有以健康為重點的具體行動，也沒有對健康影響評估的要求。 儘管如此，與其他研究的城市相比，科隆的大多數社區都是步行的。 雖然只有21.6%的社區達到密度閾值，以實現世衛組織增加身體活動的目標，但72%的社區達到了街道連通性閾值。 60%的居民可以在500米範圍內使用公共交通網站和定期服務。 絕大多數居民在500米範圍內擁有公共開放空間，但只有三分之二的居民可以使用更大的公共開放空間。 與所研究的其他城市相比，科隆在5億範圍內進入便利店，食品市場和大型公共開放空間的人口比例高於平均水準。</t>
  </si>
  <si>
    <t>總體而言，與所研究的其他城市相比，支持歐登塞健康和可持續性的城市和交通政策的可用性和品質遠高於平均水準。然而，歐登塞對運輸和土地使用干預措施的健康影響評估沒有要求。 對於其許多建築環境和運輸標準，它也缺乏可衡量的目標。相對於這項國際研究中的25個城市，歐登塞的大多數社區都是步行的，除了城市邊緣。然而，就實現世衛組織增加身體活動的目標而言，雖然沒有居民居住在達到最低人口密度閾值的社區，但85%的居民居住在達到街道連通性閾值的社區。 近60%的居民可以使用500米以內的定期服務的公共交通網站。 幾乎所有居民在500米範圍內都有一些公共開放空間，大約四分之三的居民也可以使用更大的公共開放空間。  與所研究的其他城市相比，歐登塞擁有大型公共開放空間的人口比例遠高於平均水準。</t>
  </si>
  <si>
    <t>總體而言，與研究中的許多其他城市相比，巴塞羅那支援健康和可持續性的城市和交通政策的可用性和質量遠高於平均水準。然而，巴塞羅那沒有特定的健康重點？？大都市和交通政策或健康影響評估要求中的行動。 相對於這項國際研究中的25個城市，巴塞羅那的大多數社區都非常適合步行。因此，大多數社區達到人口密度和街道連通性閾值，以實現世衛組織增加身體活動的具體目標。 四分之三的居民可以使用定期服務的公共交通網站，大多數居民在500米範圍內有一些公共開放空間;然而，只有不到三分之二的人可以使用更大的公共開放空間。  與所研究的其他城市相比，巴塞羅那5億以內進入食品市場，便利店和定期服務的公共交通的人口比例遠高於平均水準。進入大型公共開放空間的比例低於平均水準。</t>
  </si>
  <si>
    <t>與所研究的其他城市相比，支援瓦倫西亞健康和可持續性的城市和交通政策的可用性和質量遠高於平均水準。與這項國際研究中的25個城市相比，大多數社區都是步行的，社區符合人口密度和街道連通性閾值，以實現世衛組織增加身體活動的目標。 大多數居民可以使用定期服務的公共交通網站和500米範圍內的公共開放空間，但只有43%的居民可以使用更大的公共開放空間。 與所研究的其他城市相比，500米以內進入食品市場，便利店和定期公共交通的人口比例高於平均水準;任何公共開放空間和更大的公共開放空間的使用率都低於平均水準。</t>
  </si>
  <si>
    <t>與其他城市相比，支持維多利亞州健康和可持續性的城市和交通政策的可用性和質量高於平均水準。 然而，Vic在其大都市交通政策中似乎沒有具體的以健康為重點的行動，也沒有對健康影響評估的要求。  相對於這項國際研究中的25個城市，維多利亞州大約一半的社區非常適合步行，但這往往在空間上有利於市中心。 就實現世衛組織增加身體活動目標的閾值而言，只有24%的維克居民生活在達到最低人口密度閾值的社區，56%的居民生活在街道連通性閾值的社區。近60%的居民可以使用500米的公共交通網站，儘管沒有關於服務頻率的數據。 同樣，絕大多數居民在500米範圍內擁有公共開放空間，四分之三的居民可以使用更大的公共開放空間。進入更大的公共開放空間似乎是空間模式的，而維克南部社區的服務則不那麼好。維多利亞州5億以內擁有公共交通工具的人口比例低於所研究的其他城市;進入任何公共開放空間和便利店的比例是平均水準。</t>
  </si>
  <si>
    <t>與所研究的其他城市相比，貝爾法斯特支援健康和可持續性的城市和交通政策的可用性和質量遠高於平均水準。然而，儘管貝爾法斯特有許多建築環境特徵標準，以創建適合步行的城市，但公共開放空間政策除外，這些標準似乎缺乏可衡量的政策目標。 儘管如此，相對於這項國際研究中的25個城市，貝爾法斯特的大多數社區都是步行的，儘管南部和城市邊緣的步行較少。 在實現世衛組織增加身體活動目標的閾值方面，40%的貝爾法斯特居民生活在達到人口密度閾值的社區，四分之三生活在達到街道連通性閾值的社區。近四分之三的居民還可以使用定期服務的公共交通網站。 然而，與其他城市相比，在500米範圍內擁有一些公共開放空間的居民較少，只有47%的居民可以使用更大的公共開放空間。 此外，進入更大的公共開放空間在空間上是有模式的，有些地區服務很差。  與研究的其他城市相比，貝爾法斯特500米以內進入食品市場和任何公共開放空間的人口比例低於平均水準。</t>
  </si>
  <si>
    <t>與其他城市相比，里斯本支援健康和可持續性的城市和交通政策的可用性高於平均水準。 然而，就具體性、可衡量性和與衛生證據的一致性而言，現有政策的品質是一般的。裡斯本缺乏幾個建築環境特徵標準來創建適合步行的城市，在許多政策領域，似乎缺乏可衡量的目標。 儘管如此，相對於這項國際研究中的25個城市，裡斯本的大多數社區都是步行的。  就實現世衛組織增加身體活動目標的閾值而言，裡斯本幾乎所有居民都生活在符合人口密度和街道連通性閾值的社區。但是，一些里斯本居民可能居住在超過密度和街道連通性水準的社區，這些密度和街道連通性鼓勵身體活動。 絕大多數居民可以使用公共交通網站，提供定期服務（92.8%）和500米內的公共開放空間（約90%）。 然而，只有51%的居民可以使用更大的公共開放空間。 此外，進入更大的公共開放空間在空間上是有模式的，有些地區服務很差。  與研究的其他城市相比，里斯本在500米範圍內進入食品市場，便利店和定期服務的公共交通網站的人口比例高於平均水準。</t>
  </si>
  <si>
    <t>與其他城市研究相比，阿德萊德支援健康和可持續性的城市和交通政策的可用性高於平均水準。然而，這些政策的質量低於平均水準。阿德萊德似乎沒有納入以健康為重點的行動或與交通或土地使用規劃相關的空氣污染政策的交通規劃政策。 它也不需要對運輸和土地使用干預措施進行健康影響評估。  因此，相對於這項國際研究中的25個城市，阿德萊德的絕大多數社區步行能力都很低。 就實現世衛組織增加身體活動目標的閾值而言，阿德萊德沒有一個社區達到人口密度閾值，只有13%的社區達到街道連通性閾值。只有54%的居民可以使用定期服務的公共交通網站。 大多數居民在500米範圍內有一些公共開放空間。 然而，這下降到只有58%的人可以使用更大的公共開放空間，並且訪問是空間模式的。與所研究的其他城市相比，阿德萊德在500米範圍內進入食品市場，便利店的人口比例，以及在較小程度上，提供定期服務的公共交通網站的比例低於平均水準。</t>
  </si>
  <si>
    <t>總體而言，與其他城市相比，墨爾本支援健康和可持續發展的城市和交通政策的可用性和質量高於平均水準。 然而，相對於這項國際研究中的25個城市，墨爾本的大多數社區步行能力較低。步行性和公共交通的分配不公平，有利於市中心和中郊區社區。 就實現世衛組織增加身體活動目標的閾值而言，20%或更少的墨爾本居民居住在符合人口密度和街道連通性閾值的社區。 只有一半的居民可以使用500米範圍內的定期服務的公共交通網站。 雖然大多數居民在500米範圍內有一些公共開放空間，但這下降到三分之二的居民可以使用更大的公共開放空間。與所研究的其他城市相比，墨爾本居民在500米範圍內可以使用便利店，食品市場和公共交通網站的比例低於平均水準。</t>
  </si>
  <si>
    <t>總體而言，與其他城市相比，悉尼支援健康和可持續發展的城市和交通政策的可用性和質量高於平均水準。 然而，相對於這項國際研究中的25個城市，悉尼的大多數社區步行能力較低;步行性分佈不均，有利於市中心地區。 在實現世衛組織增加身體活動目標的閾值方面，只有51%的悉尼居民生活在符合人口密度閾值的社區，只有13%的居民生活在達到街道連通性閾值的社區。 大約60%的悉尼居民可以使用500米範圍內的公共交通網站和定期服務。 雖然大多數居民在500米範圍內有一些公共開放空間，但隨著更大的公共開放空間的使用，這一比例下降到60%。與所研究的其他城市相比，悉尼500人以內進入便利店和食品市場的人口比例低於平均水準;然而，公共交通的可及性與所研究的大多數其他城市相當。</t>
  </si>
  <si>
    <t>總體而言，與其他城市相比，奧克蘭支援健康和可持續性的城市和交通政策的可用性和質量低於平均水準。奧克蘭似乎沒有納入以健康為重點的行動或空氣污染管理的交通規劃政策;也沒有對健康影響評估或住房密度和街道連通性標準的要求。 相對於這項國際研究中的25個城市，奧克蘭的大多數社區步行能力都很低。 只有五分之一或更少的社區達到密度和街道連通性閾值，以實現世衛組織增加身體活動的目標。只有56%的居民可以使用定期服務的公共交通網站。 大多數居民在500米範圍內有一些公共開放空間，儘管這下降到三分之二的人可以使用更大的公共開放空間。  與所研究的其他城市相比，在5億以內進入食品市場或提供定期服務的公共交通網站的人口比例略低於平均水準。</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</si>
  <si>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</si>
  <si>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</si>
  <si>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</si>
  <si>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</si>
  <si>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</si>
  <si>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</si>
  <si>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</si>
  <si>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</si>
  <si>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</si>
  <si>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</si>
  <si>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</si>
  <si>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</si>
  <si>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</si>
  <si>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</si>
  <si>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Zatímco dostupnost a kvalita městských a dopravních politik a sousedské infrastruktury podporující zdraví a udržitelnost v Maiduguri byla ve srovnání s jinými městy shledána výrazně podprůměrnou, dostupnost údajů pro Maiduguri byla omezená, což může částečně vysvětlit naše zjištění. Ačkoli Maiduguri má politiku znečištění ovzduší související s využíváním půdy, zdá se, že postrádá požadavky na plánování města, které zahrnují další specifické akce zaměřené na zdraví a specifické a měřitelné normy pro vytvoření pochůzných čtvrtí a spravedlivého přístupu k veřejné dopravě a veřejnému otevřenému prostoru. Ve srovnání s 25 městy v této mezinárodní studii se většina čtvrtí v Maiduguri nezdá být pochůzná a všechny pochůzné čtvrti se zdají být prostorově vzorované podél hlavních silničních sítí. Pokud jde o prahové hodnoty pro zásahy do zastavěného prostředí k dosažení cílů WHO na zvýšení fyzické aktivity, 95,9% obyvatel Maiduguri žije ve čtvrtích, které splňují práh hustoty, ačkoli pouze 29% žije ve čtvrtích, které splňují prahové hodnoty pro připojení k ulicím. Ta by mohla odrážet nedostatek údajů o neformálních trasách. Pozoruhodné je, že mnoho obyvatel Maiduguri může žít ve čtvrtích, které překračují úroveň hustoty a uliční konektivity, které podporují fyzickou aktivitu. Pouze 10% obyvatel má přístup k zastávkám veřejné dopravy, což dokazuje, že přístup je prostorově vzorován podél hlavních silničních sítí. Velmi málo obyvatel má přístup k veřejnému otevřenému prostoru do 500 m a pouze 0,5% obyvatel má přístup k většímu veřejnému otevřenému prostoru, soustředěnému na severovýchodě města.</t>
  </si>
  <si>
    <t>Dostupnost a kvalita městských a dopravních politik podporujících zdraví a udržitelnost v Mexico City je ve srovnání s jinými městy těsně podprůměrná. Zdá se, že Mexico City nemá ve své metropolitní dopravní politice konkrétní opatření zaměřená na zdraví ani požadavky na posouzení dopadů na zdraví pro městské nebo dopravní intervence.  Chybí v něm také politiky v oblasti znečištění ovzduší související s využíváním půdy.  Mnoho dostupných politických norem postrádá specifičnost, měřitelnost a/nebo soulad se zdravotními důkazy. Nicméně, ve srovnání s 25 městy v této mezinárodní studii, většina čtvrtí v Mexico City je pochůzná.  Pokud jde o prahové hodnoty pro zásahy do zastavěného prostředí k dosažení cílů WHO pro zvýšení fyzické aktivity, 98,1% obyvatel Mexico City žije ve čtvrtích, které splňují minimální práh hustoty a 77% splňuje prahovou hodnotu pro připojení k ulicím.  Zejména mnoho obyvatel Mexico City však žije ve čtvrtích, které mohou překročit úroveň hustoty a uličního propojení, které podporují fyzickou aktivitu.  Pouze 20 % obyvatel má přístup k zastávkám veřejné dopravy s pravidelnou dopravou, což je doloženo, že přístup je prostorově orientovaný ve prospěch vnitřního města.  Pouze 50 % obyvatel má přístup k nějakému veřejnému otevřenému prostoru do 500 m a ještě méně (20 %) má přístup k většímu veřejnému otevřenému prostoru.  Podíl obyvatelstva s přístupem do 500 m na trh s potravinami, obchod se smíšeným zbožím, jakýkoli veřejný otevřený prostor, veřejnou dopravu a velký? veřejný otevřený prostor je ve srovnání s ostatními studovanými městy výrazně podprůměrný.</t>
  </si>
  <si>
    <t>Dostupnost politik podporujících zdraví a udržitelnost v Baltimoru je podprůměrná a kvalita těch, které jsou k dispozici, je ve srovnání s jinými městy výrazně podprůměrná. Zdá se, že Baltimore nevyžaduje posouzení dopadu intervencí v oblasti dopravy a využívání půdy na zdraví a má jen málo specifických a měřitelných politik veřejné dopravy a veřejného otevřeného prostoru.   Kromě vnitřního města má většina čtvrtí v Baltimoru nízkou průchodnost ve srovnání s 25 městy v této mezinárodní studii.   Méně než jedna třetina čtvrtí splňuje minimální prahové hodnoty hustoty, aby bylo dosaženo cílů WHO zvýšit fyzickou aktivitu, a pouze polovina splňuje prahové hodnoty pro připojení k ulicím.  Menšina obyvatel má přístup k zastávkám veřejné dopravy s pravidelnou dopravou o délce 500 m.  Zatímco jen něco málo přes polovinu má veřejný otevřený prostor do 500 m, pouze asi 40 procent má přístup k většímu veřejnému otevřenému prostoru. Procento obyvatel Baltimoru s přístupem do 500 m na trh s potravinami, obchod se smíšeným zbožím, jakýkoli veřejný otevřený prostor nebo větší otevřený prostor a veřejnou dopravu je ve srovnání s jinými studovanými městy výrazně podprůměrné.</t>
  </si>
  <si>
    <t>Dostupnost a kvalita městských a dopravních politik podporujících zdraví a udržitelnost ve Phoenixu je ve srovnání s jinými městy podprůměrná.  V některých oblastech politiky souvisejících s průchodností a veřejnou dopravou phoenix postrádá politiky, jakož i specifické normy a měřitelné cíle.  Phoenix také postrádá požadavek na posouzení dopadu městských a dopravních zásahů na zdraví.  Drtivá většina čtvrtí ve Phoenixu má nízkou průchodnost ve srovnání s 25 městy v této mezinárodní studii. K dosažení cílů WHO na zvýšení fyzické aktivity žije pouze 16 % obyvatel Phoenixu ve čtvrtích splňujících prahové hodnoty hustoty a pouze 51 % žije ve čtvrtích, které splňují prahové hodnoty pro připojení k ulicím.  Podobně pouze 24 % obyvatel žije ve čtvrtích s přístupem k zastávkám veřejné dopravy s pravidelnou dopravou do 500 metrů.  Méně než 50% obyvatel má přístup k nějakému veřejnému otevřenému prostoru do 500 m a pouze jedna čtvrtina žije do 500 m od většího veřejného otevřeného prostoru.  Podíl obyvatel Phoenixu s přístupem do 500 m na trh s potravinami, obchod se smíšeným zbožím, jakýkoli veřejný otevřený prostor nebo velký veřejný otevřený prostor nebo zastávku veřejné dopravy je ve srovnání s jinými studovanými městy výrazně podprůměrný.</t>
  </si>
  <si>
    <t>Dostupnost městských a dopravních politik podporujících zdraví a udržitelnost v Seattlu je ve srovnání s jinými městy průměrná.  Kvalita dostupných látek je však mírně podprůměrná, pokud jde o jejich specifičnost, měřitelnost a soulad se zdravotními důkazy. Zdá se, že Seattle nemá požadavek na posouzení dopadu městských a dopravních zásahů na zdraví.  Ačkoli Seattle má řadu standardů pro průchodnost, některé postrádají měřitelné cíle.  Chybí mu také normy a měřitelné cíle pro některé politiky v oblasti veřejné dopravy a veřejného otevřeného prostoru.  Převážná většina čtvrtí v Seattlu má nízkou průchodnost ve srovnání s 25 městy v této mezinárodní studii. Pouze 6 % obyvatel Seattlu žije ve čtvrtích, které splňují prahové hodnoty hustoty, a pouze 43 % žije ve čtvrtích, které splňují prahové hodnoty pro připojení k ulicím, aby bylo dosaženo cílů WHO pro zvýšení fyzické aktivity.  Podobně pouze 27 % obyvatel žije ve čtvrtích s přístupem k zastávkám mhdy s pravidelnou dopravou do 500 m.  Přibližně 50% obyvatel má přístup k nějakému veřejnému otevřenému prostoru do 500 m a pouze 35% žije do 500 m od většího veřejného otevřeného prostoru.  Podíl obyvatelstva s přístupem do 500 m k veřejné dopravě, veřejnému otevřenému prostoru, pohodlným stoes a potravinovým trhům v Seattlu je výrazně nižší než ostatní studovaná města.</t>
  </si>
  <si>
    <t xml:space="preserve">Dostupnost a kvalita městských a dopravních politik podporujících zdraví a udržitelnost v São Paulu je ve srovnání s jinými městy nadprůměrná. São Paulo začleňuje opatření zaměřená na zdraví do své metropolitní dopravní politiky, ale toto zaměření chybí v metropolitní městské politice.  Nemá ani žádné požadavky na posuzování dopadů městských a dopravních zásahů na zdraví.  V některých oblastech politiky, jako je průchodnost a veřejná doprava, postrádá São Paulo normy a měřitelné cíle. Nicméně drtivá většina čtvrtí v São Paulu je ve srovnání s 25 městy v této mezinárodní studii velmi schůdná.  Aby bylo dosaženo cílů WHO zvýšit fyzickou aktivitu, 99 % obyvatel São Paula žije ve čtvrtích splňujících prahové hodnoty hustoty a 70 % žije ve čtvrtích, které splňují prahové hodnoty pro připojení k ulicím.  Zejména někteří obyvatelé São Paula však mohou žít ve čtvrtích, které překračují úroveň hustoty a uličního propojení, které podporují fyzickou aktivitu. Devadesát čtyři procent obyvatel žije ve čtvrtích s přístupem k zastávkám veřejné dopravy s pravidelnou dopravou.  Téměř tři čtvrtiny obyvatel mají přístup k nějakému veřejnému otevřenému prostoru do 500 m, ale pouze 16% žije do 500 m od většího veřejného otevřeného prostoru.  Procento obyvatel São Paula s přístupem do 500 m od trhu s potravinami, obchodu se smíšeným zbožím nebo jakéhokoli veřejného otevřeného prostoru je ve srovnání s jinými studovanými městy těsně pod průměrem, ale přístup k velkému veřejnému otevřenému prostoru je výrazně podprůměrný. </t>
  </si>
  <si>
    <t>Dostupnost městských a dopravních politik podporujících zdraví a udržitelnost v Hongkongu je ve srovnání s jinými městy průměrná.  Kvalita dostupných politik je však nadprůměrná, pokud jde o jejich specifičnost, měřitelnost a soulad se zdravotními důkazy. Zdá se však, že Hongkong nemá ve svých metropolitních městských nebo dopravních politikách konkrétní opatření zaměřená na zdraví; a nemá žádný požadavek na posouzení dopadů městských a dopravních zásahů na zdraví.  Ačkoli má řadu politických standardů, mnoho z nich postrádá měřitelné cíle.  Nicméně drtivá většina čtvrtí v Hongkongu je ve srovnání s 25 městy v této mezinárodní studii velmi schůdná. Pokud jde o prahové hodnoty pro dosažení cílů WHO pro zvýšení fyzické aktivity, téměř 100 % obyvatel Hongkongu žije ve čtvrtích splňujících prahové hodnoty hustoty a 92 % ve čtvrtích splňujících prahové hodnoty pro připojení k ulicím.  Někteří obyvatelé Hongkongu však mohou žít ve čtvrtích, které překračují úroveň hustoty a uličního připojení, které podporují fyzickou aktivitu. Drtivá většina obyvatel (83,6 %) má přístup k zastávkám mhdy s pravidelnou dopravou.  Zatímco téměř 90% obyvatel má přístup k nějakému veřejnému otevřenému prostoru do 500 m, pouze 54% žije do 500 m od většího veřejného otevřeného prostoru.  Ve srovnání s jinými studovanými městy má více obyvatel Hongkongu přístup k veškeré občanské vybavenosti studované do 500 m.</t>
  </si>
  <si>
    <t>Dostupnost politik podporujících zdraví a udržitelnost v Chennai je ve srovnání s jinými městy těsně podprůměrná.  Kvalita dostupných politik je však výrazně podprůměrná, pokud jde o jejich specifičnost, měřitelnost a soulad s důkazy v oblasti zdraví. Zdá se, že Čennaí nemá ve své metropolitní městské politice konkrétní opatření zaměřená na zdraví ani požadavky na posouzení zdravotních dopadů intervencí v oblasti dopravy a využívání půdy.  Nicméně většina čtvrtí je ve srovnání s 25 městy v této mezinárodní studii schůdná.  Téměř všechny čtvrti Chennai splňují prahové hodnoty hustoty, aby dosáhly cílů WHO zvýšit fyzickou aktivitu, a téměř 80% dosahuje prahových hodnot pro připojení k ulicím. Někteří obyvatelé Chennai však mohou žít ve čtvrtích, které překračují úroveň hustoty a uličního připojení, které podporují fyzickou aktivitu. Pozoruhodné je, že pouze 3,2% obyvatel má přístup k zastávkám veřejné dopravy s pravidelnými službami do 500 m, ačkoli naše studie nezahrnuje příležitosti neformální veřejné dopravy.  Méně než 50% obyvatel má veřejný otevřený prostor do 500 m a pouze 11,3% má přístup k většímu veřejnému otevřenému prostoru. Ve srovnání s jinými studovanými městy je procento obyvatel Chennai s přístupem do 500 m ke všem studovaným zařízením výrazně pod průměrem.</t>
  </si>
  <si>
    <t>Dostupnost a kvalita politik podporujících pěší čtvrti v Bangkoku jsou výrazně podprůměrné. Bangkok postrádá politické standardy, které jsou specifické, měřitelné a v souladu s důkazy o zdravých městech.  Kromě vnitřního města má většina čtvrtí nízkou průchodnost ve srovnání s 25 městy v této mezinárodní studii.   Ačkoli většina obyvatel Bangkoku žije ve čtvrtích, které splňují prahové hodnoty hustoty, aby dosáhly cílů WHO zvýšit fyzickou aktivitu, zdá se, že méně než polovina žije ve čtvrtích, které splňují prahové hodnoty pro připojení k ulicím. Někteří obyvatelé Chennai mohou žít ve čtvrtích, které překračují úroveň hustoty a uliční konektivity, které podporují fyzickou aktivitu.  Menšina obyvatel má přístup k pravidelným zastávkám veřejné dopravy a veřejnému otevřenému prostoru do 500 m a ještě méně (6,5%) má přístup k většímu veřejnému otevřenému prostoru.  Ve srovnání s jinými studovanými městy je podíl obyvatel Bangkoku s přístupem do 500 m ke studované občanské vybavenosti výrazně pod průměrem.</t>
  </si>
  <si>
    <t xml:space="preserve">Celkově byla dostupnost a kvalita městských a dopravních politik podporujících zdraví a udržitelnost v Hanoji ve srovnání s jinými městy podprůměrná. Zdá se, že Hanoj nemá ve své metropolitní městské nebo dopravní politice konkrétní opatření zaměřená na zdraví.  Na rozdíl od mnoha jiných měst se však zdá, že má požadavek na posouzení dopadu městských a dopravních zásahů na zdraví, ačkoli žádné politiky v oblasti znečištění ovzduší se netýkají územního plánování a plánování dopravy.  Zdá se také, že postrádá specifické standardy nebo měřitelné cíle pro funkce zastavěného prostředí podporující zdraví.  Nicméně čtvrti v centru Hanoje jsou ve srovnání s 25 městy v této mezinárodní studii velmi pochůzné. Pokud jde o prahové hodnoty pro dosažení cílů WHO v oblasti zvýšení fyzické aktivity, téměř 93 % obyvatel žije ve čtvrtích, které splňují prahové hodnoty hustoty, ačkoli pouze 56 % žije ve čtvrtích, které splňují prahové hodnoty pro propojení ulic. Někteří obyvatelé Hannoi však mohou žít ve čtvrtích, které překračují úroveň hustoty a uliční konektivity, které podporují fyzickou aktivitu.  Pouze 11,2 % obyvatel má také přístup k zastávkám veřejné dopravy s linkovou dopravou, ale neformální služby veřejné dopravy nebyly zahrnuty.  Pouze 25% obyvatel má přístup k nějakému veřejnému otevřenému prostoru do 500 m a pouze 14% žije do 500 m od většího veřejného otevřeného prostoru.  Ve srovnání s jinými studovanými městy je podíl obyvatel Hanoje s přístupem do 500 m k veřejnému otevřenému prostoru a veřejné dopravě s pravidelnou dopravou výrazně pod průměrem. </t>
  </si>
  <si>
    <t xml:space="preserve">Dostupnost a kvalita městských a dopravních politik podporujících zdraví a udržitelnost ve Štýrském Hradci je ve srovnání s ostatními studovanými městy výrazně nadprůměrná.  Zdá se však, že Štýrský Hradec nemá politiky, které by vyžadovaly posouzení dopadů městských a dopravních zásahů na zdraví, a informace o výdajích na dopravní infrastrukturu podle druhu dopravy nebyly identifikovány.  Zdá se také, že postrádá měřitelné cíle pro některé normy týkající se průchodnosti a veřejné dopravy.  Nicméně, většina čtvrtí ve Štýrském Hradci je ve srovnání s 25 městy v této mezinárodní studii velmi pochůzná. Pokud jde o prahové hodnoty pro dosažení cílů WHO pro zvýšení fyzické aktivity, 44 % obyvatel žije ve čtvrtích Štýrského Hradce, které splňují prahové hodnoty hustoty, a 81,3 % žije ve čtvrtích, které splňují prahové hodnoty pro připojení k ulicím.  Převážná většina obyvatel (92 %) má přístup k zastávkám veřejné dopravy ve výšce 500 m, i když údaje o četnosti služeb nebyly k dispozici.  Zatímco drtivá většina obyvatel má také přístup k nějakému veřejnému otevřenému prostoru do 500 m, pouze 39% žije do 500 m od většího veřejného otevřeného prostoru a tento přístup se zdá být výrazně prostorově vzorovaný, s přístupem vysoko na severu města a podél řeky Mur, ale nižší na jihu, zejména západně od Muru. Ve srovnání s jinými studovanými městy je podíl obyvatel Štýrského Hradce s přístupem k velkým veřejným otevřeným prostorům podprůměrný. </t>
  </si>
  <si>
    <t>Dostupnost městských a dopravních politik podporujících zdraví a udržitelnost v Gentu je ve srovnání s jinými městy těsně podprůměrná. Kvalita dostupných politik, pokud jde o jejich specifičnost, měřitelnost a soulad se zdravotními důkazy, je však mírně nadprůměrná.  Zdá se, že Gent nevyžaduje posouzení dopadů městských a dopravních zásahů na zdraví.  Zdá se také, že postrádá konkrétní normy nebo měřitelné cíle pro politiky veřejné dopravy.  Nicméně, ve srovnání s 25 městy v této mezinárodní studii, mnoho čtvrtí v Gentu je vysoce pochůzných, s nižší průchodností na okraji města. Pokud jde o prahové hodnoty pro dosažení cílů WHO pro zvýšení fyzické aktivity, v živých čtvrtích Gentu, které splňují prahové hodnoty hustoty, nežijí žádní obyvatelé, ačkoli pouze 55 % žije ve čtvrtích, které splňují prahové hodnoty pro připojení k ulicím.  Většina obyvatel (87 %) má přístup k zastávkám veřejné dopravy do 500 m, i když údaje o frekvenci služeb nebyly k dispozici.  Zatímco drtivá většina obyvatel má přístup k nějakému veřejnému otevřenému prostoru do 500 m, pouze 63% žije do 500 m od většího veřejného otevřeného prostoru.  Ten se zdá být prostorově vzorovaný.  Ve srovnání s ostatními studovanými městy je podíl obyvatel Gentu s přístupem na trhy s potravinami a velkým veřejným otevřeným prostorem do 500 metrů nadprůměrný.</t>
  </si>
  <si>
    <t>Dostupnost politik podporujících pěší čtvrti v Bernu je ve srovnání s jinými městy nadprůměrná.  Kvalita dostupných politik je však pouze průměrná, pokud jde o jejich specifičnost, měřitelnost a soulad se zdravotními důkazy. Zdá se, že Bern nemá požadavek na posouzení dopadů městských a dopravních zásahů na zdraví.  Nicméně drtivá většina čtvrtí v Bernu je ve srovnání s jinými studovanými městy schůdná.  Téměř 60 % populace žije ve čtvrtích, které splňují prahové hodnoty hustoty, aby bylo dosaženo cílů WHO zvýšit fyzickou aktivitu, a 98,2 % dosahuje prahových hodnot pro připojení k ulicím.  Téměř všichni obyvatelé (91,8 %) mají přístup k zastávkám veřejné dopravy s pravidelnou dopravou.  Všichni obyvatelé mají přístup k veřejnému otevřenému prostoru do 500 m a 80% žije do 500 m od většího veřejného otevřeného prostoru.  Ta se zdá být společenským vzorem.  Ve srovnání s ostatními studovanými městy je podíl obyvatel Bernu s přístupem k veškeré zkoumané občanské vybavenosti výrazně nadprůměrný.</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</si>
  <si>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</si>
  <si>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</si>
  <si>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Celkově je dostupnost a kvalita městských a dopravních politik podporujících zdraví a udržitelnost v Odense výrazně nadprůměrná ve srovnání s jinými studovanými městy. Odense však nemá požadavky na posouzení dopadu na zdraví při dopravě a intervencích ve využívání půdy.  Pro mnoho svých zastavěných prostředí a dopravních standardů také postrádá měřitelné cíle. Ve srovnání s 25 městy v této mezinárodní studii je většina čtvrtí v Odense schůdná, s výjimkou městského okraje. Pokud však jde o dosažení cílů WHO zvýšit fyzickou aktivitu, zatímco žádní obyvatelé nežijí ve čtvrtích splňujících minimální prahové hodnoty hustoty obyvatelstva, 85 % žije ve čtvrtích, které splňují prahové hodnoty pro propojení ulic.  Téměř 60% obyvatel má přístup k zastávkám veřejné dopravy s pravidelnou dopravou do 500 m.  Téměř všichni obyvatelé mají nějaký veřejný otevřený prostor do 500 m a asi tři čtvrtiny obyvatel mají také přístup k většímu veřejnému otevřenému prostoru.   Ve srovnání s jinými studovanými městy je podíl obyvatel v Odense s přístupem k velkému veřejnému otevřenému prostoru výrazně nadprůměrný.</t>
  </si>
  <si>
    <t>Celkově je dostupnost a kvalita městských a dopravních politik podporujících zdraví a udržitelnost v Barceloně výrazně nadprůměrná ve srovnání s mnoha dalšími městy ve studii. Nicméně, Barcelona nemá specifické zdraví zaměřené?? opatření v metropolitních městských a dopravních politikách nebo požadavky na posuzování dopadů na zdraví.  Ve srovnání s 25 městy v této mezinárodní studii je většina čtvrtí v Barceloně vysoce schůdná. Proto většina čtvrtí splňuje prahové hodnoty hustoty obyvatelstva a propojení ulic, aby bylo dosaženo cílů WHO pro zvýšení fyzické aktivity.  Tři čtvrtiny obyvatel mají přístup k zastávkám veřejné dopravy s pravidelnou dopravou a většina obyvatel má nějaký veřejný otevřený prostor do 500 m; méně než dvě třetiny však mají přístup k většímu veřejnému otevřenému prostoru.   Ve srovnání s jinými studovanými městy je podíl obyvatel Barcelony s přístupem do 500 m na trh s potravinami, obchod se smíšeným zbožím a veřejnou dopravu s pravidelnou dopravou výrazně nadprůměrný. Podíl s přístupem na velký veřejný otevřený prostor je podprůměrný.</t>
  </si>
  <si>
    <t>Dostupnost a kvalita městských a dopravních politik podporujících zdraví a udržitelnost ve Valencii je ve srovnání s ostatními studovanými městy výrazně nadprůměrná. Ve srovnání s 25 městy v této mezinárodní studii je většina čtvrtí schůdná a čtvrti splňují prahové hodnoty hustoty obyvatelstva a uliční konektivity, aby bylo dosaženo cílů WHO pro zvýšení fyzické aktivity.  Většina obyvatel má přístup k pravidelně obsluhovaným zastávkám veřejné dopravy a veřejnému otevřenému prostoru do 500 m, ale pouze 43% má přístup k většímu veřejnému otevřenému prostoru.  Ve srovnání s jinými studovanými městy je podíl obyvatelstva s přístupem do 500 m na trh s potravinami, obchod se smíšeným zbožím a pravidelnou veřejnou dopravu nadprůměrný; a přístup k jakémukoli veřejnému otevřenému prostoru a většímu veřejnému otevřenému prostoru je podprůměrný.</t>
  </si>
  <si>
    <t>Dostupnost a kvalita městských a dopravních politik podporujících zdraví a udržitelnost ve Vic je ve srovnání s jinými městy nadprůměrná.  Zdá se však, že Vic nemá ve svých metropolitních dopravních politikách konkrétní opatření zaměřená na zdraví nebo požadavky na posouzení dopadů na zdraví.   Ve srovnání s 25 městy v této mezinárodní studii byla přibližně polovina čtvrtí ve Vicu vysoce schůdná, ale to mělo tendenci být prostorově vzorováno ve prospěch vnitřního města.  Pokud jde o prahové hodnoty pro dosažení cílů WHO pro zvýšení fyzické aktivity, pouze 24 % obyvatel Vic žije ve čtvrtích splňujících minimální prahové hodnoty hustoty obyvatelstva a 56 % splňuje prahové hodnoty pro připojení k ulicím. Téměř 60% obyvatel má přístup k zastávkám veřejné dopravy s 500 m, ačkoli údaje o frekvenci služeb nebyly k dispozici.  Podobně drtivá většina obyvatel má veřejný otevřený prostor do 500 m a tři čtvrtiny obyvatel mají přístup k většímu veřejnému otevřenému prostoru. Přístup k většímu veřejnému otevřenému prostoru se zdál být prostorově vzorovaný, přičemž přístup do jižních čtvrtí Vicu byl méně dobře obsluhován. Podíl obyvatel s přístupem k veřejné dopravě do 500 m ve Vic byl nižší než ostatní studovaná města; a podíl s přístupem k jakémukoli veřejnému otevřenému prostoru a obchodu se smíšeným zbožím byl průměrný.</t>
  </si>
  <si>
    <t>Dostupnost a kvalita městských a dopravních politik podporujících zdraví a udržitelnost v Belfastu je ve srovnání s ostatními studovanými městy výrazně nadprůměrná. Navzdory tomu, že Belfast má mnoho standardů pro zastavěné prostředí, které vytvářejí pochozí města, s výjimkou politik veřejného otevřeného prostoru, zdá se, že se jedná o nedostatečné měřitelné politické cíle.  Nicméně, ve srovnání s 25 městy v této mezinárodní studii, většina čtvrtí v Belfastu je pochůzná, i když méně na jihu a na okraji měst.  Pokud jde o prahové hodnoty pro dosažení cílů WHO pro zvýšení fyzické aktivity, 40 % obyvatel Belfastu žije ve čtvrtích splňujících prahové hodnoty hustoty obyvatelstva a tři čtvrtiny ve čtvrtích splňujících prahové hodnoty pro připojení k ulicím. Téměř tři čtvrtiny obyvatel mají také přístup k zastávkám veřejné dopravy s pravidelnou dopravou.  Ve srovnání s jinými městy má však méně obyvatel nějaký veřejný otevřený prostor do 500 m a pouze 47%, kteří mají přístup k většímu veřejnému otevřenému prostoru.  Přístup k většímu veřejnému otevřenému prostoru je navíc prostorově vzorovaný, přičemž některé oblasti jsou špatně obsluhovány.   Ve srovnání s jinými studovanými městy je podíl obyvatel Belfastu s přístupem do 500 m na trh s potravinami a jakýkoli veřejný otevřený prostor podprůměrný.</t>
  </si>
  <si>
    <t>Dostupnost městských a dopravních politik podporujících zdraví a udržitelnost v Lisabonu je ve srovnání s jinými městy nadprůměrná.  Kvalita dostupných politik, pokud jde o specifičnost, měřitelnost a soulad se zdravotními důkazy, je však průměrná. Lisabon postrádal několik norem pro zastavěné prvky prostředí, které by vytvářely pochozí města, a v mnoha oblastech politiky se zdálo, že postrádá měřitelné cíle.  Nicméně, ve srovnání s 25 městy v této mezinárodní studii, většina čtvrtí v Lisabonu je pochůzná.   Pokud jde o prahové hodnoty pro dosažení cílů WHO v oblasti zvýšení fyzické aktivity, téměř všichni obyvatelé Lisabonu žijí ve čtvrtích, které splňují prahové hodnoty hustoty obyvatelstva a uliční konektivity. Někteří obyvatelé Lisabonu však mohou žít ve čtvrtích, které překračují úroveň hustoty a uličního propojení, které podporují fyzickou aktivitu.  Drtivá většina obyvatel má přístup k zastávkám veřejné dopravy s pravidelnou dopravou (92,8%) a veřejným otevřeným prostorem (~ 90%) do 500 m.  Pouze 51 % obyvatel má však přístup k většímu veřejnému otevřenému prostoru.  Přístup k většímu veřejnému otevřenému prostoru je navíc prostorově vzorovaný, přičemž některé oblasti jsou špatně obsluhovány.   Ve srovnání s ostatními studovanými městy je podíl obyvatel Lisabonu s přístupem do 500 m na trh s potravinami, obchod se smíšeným zbožím a zastávku veřejné dopravy s pravidelnou dopravou nadprůměrný.</t>
  </si>
  <si>
    <t>Dostupnost městských a dopravních politik podporujících zdraví a udržitelnost v Adelaide je nadprůměrná ve srovnání s jinými studiemi měst. Kvalita těchto politik je však podprůměrná. Zdá se, že Adelaide nemá politiky plánování dopravy, které by zahrnovaly opatření zaměřená na zdraví nebo politiky znečištění ovzduší související s dopravou nebo územním plánováním.  Nevyžaduje ani posouzení dopadu zásahů v dopravě a využívání půdy na zdraví.   Proto ve srovnání s 25 městy v této mezinárodní studii má drtivá většina čtvrtí v Adelaide nízkou průchodnost.  Pokud jde o prahové hodnoty pro dosažení cílů WHO pro zvýšení fyzické aktivity, žádná čtvrť v Adelaide nedosahuje prahových hodnot hustoty obyvatelstva a pouze 13 % dosahuje prahových hodnot pro připojení k ulicím. Pouze 54% obyvatel má přístup k zastávkám veřejné dopravy s pravidelnou dopravou.  Většina obyvatel má nějaký veřejný otevřený prostor do 500m.  To však klesá pouze na 58%, kteří mají přístup k většímu veřejnému otevřenému prostoru a přístup je prostorově vzorovaný. Ve srovnání s ostatními studovanými městy je podíl obyvatel v Adelaide s přístupem do 500 m na trh s potravinami, obchod se smíšeným zbožím a v menší míře zastávku veřejné dopravy s pravidelnou dopravou podprůměrný.</t>
  </si>
  <si>
    <t>Celkově je dostupnost a kvalita městských a dopravních politik podporujících zdraví a udržitelnost v Melbourne nadprůměrná ve srovnání s jinými městy.  Ve srovnání s 25 městy v této mezinárodní studii má však většina čtvrtí v Melbourne nízkou průchodnost; a průchodnost a přístup k veřejné dopravě jsou nespravedlivě rozděleny, což zvýhodňuje městské a střední příměstské čtvrti.  Pokud jde o prahové hodnoty pro dosažení cílů WHO pro zvýšení fyzické aktivity, 20% nebo méně obyvatel Melbourne žije ve čtvrtích, které splňují prahové hodnoty hustoty obyvatelstva a uličního připojení.  Pouze polovina obyvatel má přístup k zastávkám veřejné dopravy s pravidelnou dopravou do 500 m.  Zatímco většina obyvatel má nějaký veřejný otevřený prostor do 500 m, klesá to na dvě třetiny, které mají přístup k většímu veřejnému otevřenému prostoru. Ve srovnání s ostatními studovanými městy je podíl obyvatel Melbourne s přístupem k obchodům se smíšeným zbožím, trhům s potravinami a zastávkám veřejné dopravy s pravidelnou dopravou do 500 m podprůměrný.</t>
  </si>
  <si>
    <t>Celkově je dostupnost a kvalita městských a dopravních politik podporujících zdraví a udržitelnost v Sydney nadprůměrná ve srovnání s jinými městy.  Ve srovnání s 25 městy v této mezinárodní studii má však většina čtvrtí v Sydney nízkou průchodnost; a průchodnost je nespravedlivě rozložena, což zvýhodňuje vnitřní městské oblasti.  Pokud jde o prahové hodnoty pro dosažení cílů WHO pro zvýšení fyzické aktivity, pouze 51 % obyvatel Sydney žije ve čtvrtích, které splňují prahové hodnoty hustoty obyvatelstva, a pouze 13 % žije ve čtvrtích, které splňují prahové hodnoty pro propojení ulic.  Přibližně 60% obyvatel Sydney má přístup k zastávkám veřejné dopravy s pravidelnou dopravou do 500 metrů.  Zatímco většina obyvatel má nějaký veřejný otevřený prostor do 500 m, tento pokles na 60% s přístupem k většímu veřejnému otevřenému prostoru. Ve srovnání s jinými studovanými městy je podíl obyvatel Sydney s přístupem do 500 přístupu k obchodům se smíšeným zbožím a trhům s potravinami podprůměrný; přístup k veřejné dopravě byl však na stejné úrovni jako většina ostatních studovaných měst.</t>
  </si>
  <si>
    <t>Celkově je dostupnost a kvalita městských a dopravních politik podporujících zdraví a udržitelnost v Aucklandu podprůměrná ve srovnání s jinými městy. Zdá se, že Auckland nemá politiky plánování dopravy, které by zahrnovaly opatření zaměřená na zdraví nebo řízení znečištění ovzduší; ani požadavky na posouzení dopadu na zdraví nebo hustotu bydlení a normy pro uliční konektivitu.  Ve srovnání s 25 městy v této mezinárodní studii má většina čtvrtí v Aucklandu nízkou průchodnost.  Pouze jedna z pěti nebo méně čtvrtí splňuje prahové hodnoty hustoty a uliční konektivity, aby bylo dosaženo cílů WHO pro zvýšení fyzické aktivity. Pouze 56% obyvatel má přístup k zastávkám veřejné dopravy s pravidelnou dopravou.  Většina obyvatel má nějaký veřejný otevřený prostor do 500 m, i když to klesá na dvě třetiny, které mají přístup k většímu veřejnému otevřenému prostoru.   Ve srovnání s ostatními studovanými městy je procento obyvatel s přístupem do 500 m na trh s potravinami nebo zastávku veřejné dopravy s pravidelnou linkou mírně podprůměrné.</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</si>
  <si>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</si>
  <si>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</si>
  <si>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</si>
  <si>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</si>
  <si>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</si>
  <si>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</si>
  <si>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</si>
  <si>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</si>
  <si>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</si>
  <si>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</si>
  <si>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</si>
  <si>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</si>
  <si>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</si>
  <si>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</si>
  <si>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Mens tilgængeligheden og kvaliteten af by- og transportpolitikker og naboinfrastruktur, der understøtter sundhed og bæredygtighed i Maiduguri, viste sig at være et godt stykke under gennemsnittet sammenlignet med andre byer, var datatilgængeligheden for Maiduguri begrænset, og dette kan delvis forklare vores resultater. Selv om Maiduguri har en luftforureningspolitik i forbindelse med arealanvendelse, synes den at mangle krav til byplanlægning, der omfatter andre specifikke sundhedsfokuserede foranstaltninger og specifikke og målbare standarder for at skabe walkable kvarterer og lige adgang til offentlig transport og offentlige åbne rum. I forhold til de 25 byer i denne internationale undersøgelse synes de fleste kvarterer i Maiduguri ikke at være walkable, og nogen walkable kvarterer synes at være rumligt mønstret langs større vejnet. Med hensyn til tærskler for indbyggede miljøinterventioner for at nå WHO's mål om at øge den fysiske aktivitet bor 95,9 % af indbyggerne i Maiduguri i kvarterer, der opfylder tæthedens tærskel, selv om kun 29 % bor i kvarterer, der opfylder grænseværdierne for gadeforbindelser. Sidstnævnte kan afspejle manglende data, der er på uformelle ruter. Især kan mange Maiduguri beboere bo i kvarterer, der overstiger niveauer af tæthed og gadeforbindelse, der fremmer fysisk aktivitet. Kun 10 % af beboerne har adgang til stoppesteder for offentlig transport, og der er dokumentation for, at adgangen er geografisk mønstret langs større vejnet. Meget få beboere har adgang til offentlige åbne rum inden for 500m, og kun 0,5% af beboerne har adgang til større offentlige åbne rum, koncentreret i byens nordøstlige.</t>
  </si>
  <si>
    <t>Tilgængeligheden og kvaliteten af by- og transportpolitikker, der understøtter sundhed og bæredygtighed i Mexico City, er lige under gennemsnittet sammenlignet med andre byer. Mexico City synes ikke at have specifikke sundhedsfokuserede foranstaltninger i sin storby transportpolitik eller krav til sundhed konsekvensanalyse for by-eller transport interventioner.  Den mangler også luftforureningspolitikker i forbindelse med arealanvendelse.  Mange tilgængelige politiske standarder mangler specificitet, målbarhed og/eller overensstemmelse med sundhedsbeviser. Ikke desto mindre er de fleste kvarterer i Mexico City walkable i forhold til de 25 byer i denne internationale undersøgelse.  Med hensyn til tærskler for indbyggede miljøinterventioner for at nå WHO's mål om at øge den fysiske aktivitet bor 98,1 % af indbyggerne i Mexico City i kvarterer, der opfylder minimumstæthedstærsklen, og 77 % opfylder tærsklen for gadeforbindelser.  Men især mange beboere i Mexico City bor i kvarterer, der kan overstige niveauer af tæthed og gadeforbindelse, der tilskynder til fysisk aktivitet.  Kun 20 % af beboerne har adgang til offentlige transportstop med rutekørsel, og det er tegn på, at adgangen er rumligt mønstret til fordel for den indre by.  Kun 50% af beboerne har adgang til nogle offentlige åbne rum inden for 500m, og endnu færre (20%) har adgang til større offentlige åbne rum.  Andelen af befolkningen med adgang inden for 500m til et fødevaremarked, dagligvarebutik, ethvert offentligt åbent rum, offentlig transport og store? åbne rum, ligger et godt stykke under gennemsnittet sammenlignet med andre undersøgte byer.</t>
  </si>
  <si>
    <t>Tilgængeligheden af politikker, der støtter sundhed og bæredygtighed i Baltimore, ligger under gennemsnittet, og kvaliteten af de tilgængelige er et godt stykke under gennemsnittet sammenlignet med andre byer. Baltimore synes ikke at kræve sundhedskonsekvensanalyse af transport- og arealanvendelsesinterventioner og har kun få specifikke og målbare offentlige transport- og offentlige politikker for åbent rum.   Bortset fra den indre by har de fleste kvarterer i Baltimore lav walkability i forhold til de 25 byer i denne internationale undersøgelse.   Mindre end en tredjedel af lokalerne opfylder minimumstæthedstærsklerne for at nå WHO's mål om at øge den fysiske aktivitet og kun halvdelen opfylder gadeforbindelsestærsklerne.  Et mindretal af beboerne har adgang til offentlige transportstop med rutekørsel med 500m.  Mens lidt over halvdelen har offentlige åbne rum inden for 500m, kun omkring 40 procent har adgang til større offentlige åbne rum. Procentdelen af Baltimores befolkning med adgang inden for 500m til et fødevaremarked, dagligvarebutik, ethvert offentligt åbent rum eller et større åbent rum og offentlig transport er et godt stykke under gennemsnittet sammenlignet med andre undersøgte byer.</t>
  </si>
  <si>
    <t>Tilgængeligheden og kvaliteten af by- og transportpolitikker, der støtter sundhed og bæredygtighed i Phoenix, er under gennemsnittet sammenlignet med andre byer.  På nogle politikområder i forbindelse med walkability og offentlig transport mangler Phoenix politikker samt specifikke standarder og målbare mål.  Phoenix mangler også et krav om sundhedskonsekvensanalyse af by- og transportinterventioner.  Langt de fleste kvarterer i Phoenix har lav walkability i forhold til de 25 byer i denne internationale undersøgelse. For at nå WHO's mål om at øge den fysiske aktivitet bor kun 16 % af indbyggerne i Phoenix i kvarterer, der opfylder tæthedstærskler, og kun 51 % bor i kvarterer, der opfylder gadeforbindelsestærskler.  Tilsvarende bor kun 24 % af beboerne i kvarterer med adgang til offentlige transportstop med rutekørsel inden for 500 mio.  Mindre end 50% af beboerne har adgang til nogle offentlige åbne rum inden for 500m, og kun en fjerdedel bor inden for 500m af et større offentligt åbent rum.  Andelen af Phoenix' befolkning med adgang inden for 500m til et fødevaremarked, dagligvarebutik, ethvert offentligt åbent rum eller et stort offentligt åbent rum eller et offentligt transportstop er et godt stykke under gennemsnittet sammenlignet med andre undersøgte byer.</t>
  </si>
  <si>
    <t>Tilgængeligheden af by- og transportpolitikker, der støtter sundhed og bæredygtighed i Seattle, er gennemsnitlig sammenlignet med andre byer.  Kvaliteten af de tilgængelige er imidlertid lidt under gennemsnittet med hensyn til deres specificitet, målbarhed og overensstemmelse med sundhedsbeviser. Seattle synes ikke at have et krav om sundhedskonsekvensanalyse af by- og transportinterventioner.  Selv om Seattle har mange standarder for walkability, nogle mangler målbare mål.  Den mangler også standarder og målbare mål for visse politikker for offentlig transport og offentlige åbne rum.  Langt de fleste kvarterer i Seattle har lav walkability i forhold til de 25 byer i denne internationale undersøgelse. Kun 6 % af indbyggerne i Seattle bor i kvarterer, der opfylder tæthedstærsklerne, og kun 43 % bor i kvarterer, der opfylder grænsegrænserne for gadeforbindelser for at nå WHO's mål om at øge den fysiske aktivitet.  Tilsvarende bor kun 27% af beboerne i kvarterer med adgang til offentlig transport stopper med regelmæssig service inden for 500m.  Omkring 50% af beboerne har adgang til nogle offentlige åbne rum inden for 500m, og kun 35% bor inden for 500m af et større offentligt åbent rum.  Andelen af befolkningen med adgang inden for 500m til offentlig transport, offentlige åbne rum, konvedience stoes og fødevaremarkeder i Seattle, er et godt stykke under andre byer undersøgt.</t>
  </si>
  <si>
    <t xml:space="preserve">Tilgængeligheden og kvaliteten af by- og transportpolitikker, der støtter sundhed og bæredygtighed i São Paulo, er over gennemsnittet sammenlignet med andre byer. São Paulo inkorporerer sundhedsfokuserede foranstaltninger i sin storbytransportpolitik, men dette fokus mangler i storbyens bypolitik.  Den har heller ingen krav til en sundhedskonsekvensanalyse af by- og transportinterventioner.  På nogle politikområder som walkability og offentlig transport mangler São Paulo standarder og målbare mål. Ikke desto mindre er langt de fleste kvarterer i São Paulo meget walkable i forhold til de 25 byer i denne internationale undersøgelse.  For at nå WHO's mål om at øge den fysiske aktivitet bor 99 % af indbyggerne i São Paulo i kvarterer, der opfylder tæthedstærskler, og 70 % bor i kvarterer, der opfylder gadeforbindelsestærskler.  Men især nogle indbyggere i São Paulo kan bo i kvarterer, der overstiger niveauer af tæthed og gadeforbindelse, der fremmer fysisk aktivitet. 94 procent af beboerne bor i kvarterer med adgang til offentlige transportstop med rutekørsel.  Næsten tre fjerdedele af beboerne har adgang til nogle offentlige åbne rum inden for 500m, men kun 16% bor inden for 500m af et større offentligt åbent rum.  Procentdelen af befolkningen i São Paulo med adgang inden for 500m af et fødevaremarked, dagligvarebutik eller ethvert offentligt åbent rum er lige under gennemsnittet sammenlignet med andre undersøgte byer, men adgangen til store offentlige åbne rum er et godt stykke under gennemsnittet. </t>
  </si>
  <si>
    <t>Tilgængeligheden af by- og transportpolitikker, der støtter sundhed og bæredygtighed i Hongkong, er gennemsnitlig sammenlignet med andre byer.  Kvaliteten af de tilgængelige politikker ligger imidlertid over gennemsnittet med hensyn til deres specificitet, målbarhed og overensstemmelse med sundhedsbeviser. Hongkong synes imidlertid ikke at have specifikke sundhedsfokuserede foranstaltninger i sine by- eller transportpolitik i storbyen. og har ikke noget krav om sundhedskonsekvensanalyse af by- og transportinterventioner.  Selv om det har en række politiske standarder, mangler mange målbare mål.  Ikke desto mindre er langt de fleste kvarterer i Hongkong meget walkable i forhold til de 25 byer i denne internationale undersøgelse. Med hensyn til tærskler for at nå WHO's mål om at øge den fysiske aktivitet bor næsten 100 % af indbyggerne i Hongkong i kvarterer, der opfylder tæthedstærsklerne, og 92 % i kvarterer, der opfylder gadeforbindelsestærsklerne.  Nogle indbyggere i Hongkong kan dog bo i kvarterer, der overstiger niveauet af tæthed og gadeforbindelse, der fremmer fysisk aktivitet. Langt de fleste indbyggere (83,6 %) har adgang til stoppesteder for offentlig transport med rutekørsel.  Mens næsten 90% af beboerne har adgang til nogle offentlige åbne rum inden for 500m, kun 54% bor inden for 500m af en større offentlig åben plads.  Sammenlignet med andre undersøgte byer har flere indbyggere i Hongkong adgang til alle undersøgte faciliteter inden for 500m.</t>
  </si>
  <si>
    <t>Tilgængeligheden af politikker, der støtter sundhed og bæredygtighed i Chennai, ligger lige under gennemsnittet sammenlignet med andre byer.  Kvaliteten af de tilgængelige politikker ligger imidlertid et godt stykke under gennemsnittet med hensyn til deres specificitet, målbarhed og overensstemmelse med sundhedsbeviser. Chennai synes ikke at have specifikke sundhedsfokuserede foranstaltninger i sin bypolitik i storbyen eller krav til sundhedskonsekvensanalyse af transport- og arealanvendelsesinterventioner.  Ikke desto mindre er de fleste kvarterer walkable i forhold til de 25 byer i denne internationale undersøgelse.  Næsten alle Chennai-kvarterer opfylder tæthedstærskler for at nå WHO's mål om at øge den fysiske aktivitet, og næsten 80 % opnår gadeforbindelsestærskler. Men, nogle Chennai beboere kan bo i kvarterer, der overstiger niveauer af tæthed og gadeforbindelse, der tilskynder til fysisk aktivitet. Især har kun 3,2 % af beboerne adgang til stoppesteder for offentlig transport med rutekørsel inden for 500 mio., selv om vores undersøgelse ikke omfatter uformelle muligheder for offentlig transport.  Mindre end 50% af beboerne har offentlige åbne rum inden for 500m, og kun 11,3% har adgang til større offentlige åbne rum. Sammenlignet med andre undersøgte byer er procentdelen af Chennai-beboere med adgang inden for 500 m til alle de undersøgte faciliteter et godt stykke under gennemsnittet.</t>
  </si>
  <si>
    <t>Tilgængeligheden og kvaliteten af politikker, der understøtter walkable kvarterer i Bangkok, er langt under gennemsnittet. Bangkok mangler politiske standarder, der er specifikke, målbare og på linje med beviser på sunde byer.  Bortset fra den indre by har de fleste kvarterer lav walkability i forhold til de 25 byer i denne internationale undersøgelse.   Selv om de fleste indbyggere i Bangkok bor i kvarterer, der opfylder tæthedstærskler for at nå WHO's mål om at øge den fysiske aktivitet, synes mindre end halvdelen at bo i kvarterer, der opfylder gadeforbindelsestærskler. Nogle Chennai beboere kan bo i kvarterer, der overstiger niveauer af tæthed og gadeforbindelse, der tilskynder til fysisk aktivitet.  Et mindretal af beboerne har adgang til regelmæssige offentlige transportstop og offentlige åbne rum inden for 500 m, og endnu færre (6,5%) har adgang til større offentlige åbne rum.  Sammenlignet med andre undersøgte byer er andelen af Bangkok-beboere med adgang inden for 500 m til alle undersøgte faciliteter et godt stykke under gennemsnittet.</t>
  </si>
  <si>
    <t xml:space="preserve">Samlet set var tilgængeligheden og kvaliteten af by- og transportpolitikker, der støttede sundhed og bæredygtighed i Hanoi, under gennemsnittet sammenlignet med andre byer. Hanoi synes ikke at have specifikke sundhedsfokuserede foranstaltninger i sin by- eller transportpolitik i storbyen.  I modsætning til mange andre byer synes det imidlertid at have et krav om sundhedskonsekvensanalyse af by- og transportinterventioner, selv om der ikke er nogen luftforureningspolitikker i forbindelse med arealanvendelse og transportplanlægning.  Det ser også ud til at mangle specifikke standarder eller målbare mål for sundhedsstøttende byggede miljøfunktioner.  Ikke desto mindre er kvarterer i hanois indre by meget walkable i forhold til de 25 byer i denne internationale undersøgelse. Med hensyn til tærskler for at nå WHO's mål om at øge den fysiske aktivitet bor næsten 93 % af indbyggerne i kvarterer, der opfylder tæthedstærsklerne, selv om kun 56 % bor i kvarterer, der opfylder gadeforbindelsestærsklerne. Nogle Hannoi-beboere kan dog bo i kvarterer, der overstiger niveauer af tæthed og gadeforbindelse, der fremmer fysisk aktivitet.  Kun 11,2 % af beboerne har også adgang til stoppesteder for offentlig transport med rutekørsel, men uformelle offentlige transporttjenester var ikke omfattet.  Kun 25% af beboerne har adgang til nogle offentlige åbne rum inden for 500m, og kun 14% bor inden for 500m af et større offentligt åbent rum.  Sammenlignet med andre undersøgte byer er andelen af indbyggere i Hanoi med adgang inden for 500 m til offentlige åbne rum og offentlig transport med rutekørsel et godt stykke under gennemsnittet. </t>
  </si>
  <si>
    <t xml:space="preserve">Tilgængeligheden og kvaliteten af by- og transportpolitikker, der støtter sundhed og bæredygtighed i Graz, ligger et godt stykke over gennemsnittet sammenlignet med andre undersøgte byer.  Graz synes imidlertid ikke at have politikker, der kræver sundhedskonsekvensanalyser af by- og transportinterventioner, og der blev ikke identificeret oplysninger om udgifter til transportinfrastruktur efter mode.  Det ser også ud til at mangle målbare mål for nogle walkability-relaterede og offentlige transportstandarder.  Ikke desto mindre er de fleste kvarterer i Graz meget walkable i forhold til de 25 byer i denne internationale undersøgelse. Med hensyn til tærskler for at nå WHO's mål om at øge den fysiske aktivitet bor 44 % indbyggere i Graz-områder, der opfylder tæthedstærsklerne, og 81,3 % bor i kvarterer, der opfylder gadeforbindelsestærsklerne.  Langt de fleste beboere (92%) har adgang til stoppesteder for offentlig transport med 500 m, selv om hyppigheden af servicedata ikke var tilgængelige.  Mens langt de fleste beboere også har adgang til nogle offentlige åbne rum inden for 500m, kun 39% bor inden for 500m af et større offentligt åbent rum, og denne adgang synes at være markant rumligt mønstret, med adgang højt i byens nord og langs Mur-floden, men lavere i syd, især vest for Mur. Sammenlignet med andre undersøgte byer er andelen af befolkningen i Graz med adgang til store offentlige åbne rum under gennemsnittet. </t>
  </si>
  <si>
    <t>Tilgængeligheden af by- og transportpolitikker, der støtter sundhed og bæredygtighed i Gent, ligger lige under gennemsnittet sammenlignet med andre byer. Kvaliteten af de tilgængelige politikker med hensyn til deres specificitet, målbarhed og beståen med sundhedsbeviser ligger dog lidt over gennemsnittet.  Gent synes ikke at kræve sundhedskonsekvensanalyser af by- og transportindsatser.  Det ser også ud til at mangle specifikke standarder eller målbare mål for den offentlige transportpolitik.  Ikke desto mindre er mange kvarterer i Gent i forhold til de 25 byer i denne internationale undersøgelse meget walkable med lavere walkability på bykanten. Med hensyn til tærskler for at nå WHO's mål om at øge den fysiske aktivitet bor der ingen indbyggere i Gent-kvarterer, der opfylder tæthedstærsklerne, selv om kun 55 % bor i kvarterer, der opfylder gadeforbindelsestærsklerne.  Størstedelen af beboerne (87 %) har adgang til stoppesteder for offentlig transport inden for 500 m, selv om hyppigheden af servicedata ikke var tilgængelige.  Mens langt de fleste beboere har adgang til nogle offentlige åbne rum inden for 500m, kun 63% bor inden for 500m af en større offentlig åben plads.  Sidstnævnte synes at være rumligt mønstret.  Sammenlignet med andre undersøgte byer er andelen af befolkningen i Gent med adgang til fødevaremarkeder og store offentlige åbne rum inden for 500m over gennemsnittet.</t>
  </si>
  <si>
    <t>Tilgængeligheden af politikker, der støtter walkable kvarterer i Bern er over gennemsnittet i forhold til andre byer.  Kvaliteten af de tilgængelige politikker er imidlertid kun gennemsnitlig med hensyn til deres specificitet, målbarhed og overensstemmelse med sundhedsbeviser. Bern synes ikke at have et krav om sundhedskonsekvensanalyse af by- og transportindsatser.  Ikke desto mindre er langt de fleste kvarterer i Bern walkable sammenlignet med andre undersøgte byer.  Næsten 60 % af befolkningen bor i kvarterer, der opfylder tæthedstærsklerne for at nå WHO's mål om at øge den fysiske aktivitet, og 98,2 % opnår gadeforbindelsestærskler.  Næsten alle beboere (91,8 %) har adgang til stoppesteder for offentlig transport med rutekørsel.  Alle beboere har adgang til offentlige åbne rum inden for 500m og 80% bor inden for 500m af et større offentligt åbent rum.  Sidstnævnte synes at være socialt mønstret.  Sammenlignet med andre undersøgte byer er andelen af befolkningen i Bern med adgang til alle undersøgte faciliteter et godt stykke over gennemsnittet.</t>
  </si>
  <si>
    <t>Tilgængeligheden og kvaliteten af by- og transportpolitikker, der støtter sundhed og bæredygtighed i Olomouc, ligger lige under gennemsnittet sammenlignet med andre byer.  Olomouc synes ikke at have specifikke sundhedsfokuserede foranstaltninger i sine by- og transportpolitikker i storbyen eller krav til sundhedskonsekvensanalyse. Desuden mangler den på mange politikområder specifikke standarder og målbare mål.  Ikke desto mindre er de fleste kvarterer i Olomouc i forhold til de 25 byer i denne undersøgelse walkable, bortset fra ydre forstæder.  Med hensyn til tærskler for at nå WHO's mål om at øge den fysiske aktivitet bor ingen indbyggere i Olomouc i kvarterer, der opfylder minimumsgrænsemål for tæthedsgrad, og 54,2 % opfylder gadeforbindelsestærsklerne. Langt de fleste beboere (89%) har adgang til stoppesteder for offentlig transport med 500 m, selv om data om hyppigheden af tjenester ikke var tilgængelige for Olomouc.  På samme måde har langt de fleste beboere offentligt åbent rum inden for 500m, men kun 46% har adgang til større offentlige åbne rum. Adgang til større offentlige åbne rum syntes at være rumligt mønstret. Andelen af befolkningen i Olomouc med adgang til alle undersøgte faciliteter svarer til andre undersøgte byer.</t>
  </si>
  <si>
    <t>Tilgængeligheden af by- og transportpolitikker, der støtter sundhed og bæredygtighed i Köln, ligger lige under gennemsnittet sammenlignet med andre byer.  Kvaliteten af de tilgængelige politikker ligger imidlertid lige over gennemsnittet med hensyn til deres specificitet, målbarhed og overensstemmelse med sundhedsbeviser. Köln synes ikke at have specifikke sundhedsfokuserede foranstaltninger i sin storbytransportpolitik eller krav til sundhedskonsekvensanalyse.  Ikke desto mindre er de fleste kvarterer i Köln walkable sammenlignet med andre undersøgte byer.  Mens kun 21,6 % af lokalerne opfylder tæthedstærsklerne for at nå WHO's mål om at øge den fysiske aktivitet, når 72 % gadeforbindelsestærskler.  Tres procent af beboerne har adgang til offentlig transport stopper med rutekørsel inden for 500m.  Langt de fleste beboere har offentligt åbent rum inden for 500m, men kun to tredjedele har adgang til større offentlige åbne rum.  Sammenlignet med andre undersøgte byer er andelen af befolkningen i Köln med adgang til dagligvarebutikker, fødevaremarkeder og store offentlige åbne rum inden for 500m over gennemsnittet.</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</si>
  <si>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</si>
  <si>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Samlet set er tilgængeligheden og kvaliteten af by- og transportpolitikker, der støtter sundhed og bæredygtighed i Barcelona, et godt stykke over gennemsnittet sammenlignet med mange andre byer i undersøgelsen. Men Barcelona har ikke specifikke sundhed-fokuserede?? foranstaltninger i storby- og transportpolitikker eller krav til sundhedskonsekvensanalyse.  I forhold til de 25 byer i denne internationale undersøgelse er de fleste kvarterer i Barcelona meget walkable. Derfor opfylder de fleste kvarterer befolkningstætheden og gadekonnektivitetstærsklerne for at nå WHO's mål om at øge den fysiske aktivitet.  Tre fjerdedele af beboerne har adgang til offentlige transportstop med regelmæssig service, og de fleste beboere har nogle offentlige åbne rum inden for 500m; mindre end to tredjedele har dog adgang til større offentlige åbne rum.   Sammenlignet med andre undersøgte byer er andelen af befolkningen i Barcelona med adgang inden for 500m til et fødevaremarked, dagligvarebutik og offentlig transport med regelmæssig service et godt stykke over gennemsnittet. Andelen med adgang til et stort offentligt åbent rum er under gennemsnittet.</t>
  </si>
  <si>
    <t>Tilgængeligheden og kvaliteten af by- og transportpolitikker, der støtter sundhed og bæredygtighed i Valencia, ligger et godt stykke over gennemsnittet sammenlignet med andre undersøgte byer. I forhold til de 25 byer i denne internationale undersøgelse er de fleste kvarterer walkable, og kvarterer opfylder befolkningstætheden og gadeforbindelsestærsklerne for at nå WHO's mål om at øge den fysiske aktivitet.  De fleste beboere har adgang til regelmæssigt servicerede offentlige transportstop og offentlige åbne rum inden for 500m, men kun 43% har adgang til større offentlige åbne rum.  Sammenlignet med andre undersøgte byer er andelen af befolkningen med adgang inden for 500 mio til et fødevaremarked, dagligvarebutik og regelmæssig offentlig transport over gennemsnittet; og adgangen til ethvert offentligt åbent rum og større offentlige åbne rum er under gennemsnittet.</t>
  </si>
  <si>
    <t>Tilgængeligheden og kvaliteten af by- og transportpolitikker, der støtter sundhed og bæredygtighed i Vic, ligger over gennemsnittet sammenlignet med andre byer.  Vic synes imidlertid ikke at have specifikke sundhedsfokuserede foranstaltninger i sine storbytransportpolitikker eller krav til sundhedskonsekvensanalyse.   I forhold til de 25 byer i denne internationale undersøgelse var omkring halvdelen af kvartererne i Vic meget walkable, men dette havde tendens til at være rumligt mønstret til fordel for den indre by.  Med hensyn til tærskler for at nå WHO's mål om at øge den fysiske aktivitet bor kun 24 % af indbyggerne i Vic i kvarterer, der opfylder minimumstærsklerne for befolkningstæthed, og 56 % opfylder grænseværdierne for gadeforbindelser. Næsten 60 % af indbyggerne har adgang til stoppesteder for offentlig transport med 500 mio., selv om der ikke forelå data om hyppigheden af tjenester.  På samme måde har langt de fleste beboere offentligt åbent rum inden for 500m, og tre fjerdedele af beboerne har adgang til større offentlige åbne rum. Adgang til større offentlige åbne rum syntes at være rumligt mønstret, med dem i de sydlige kvarterer i Vic mindre godt tjent. Andelen af befolkningen med adgang til offentlig transport inden for 500m i Vic var lavere end de andre undersøgte byer; og andelen med adgang til ethvert offentligt åbent rum og en dagligvarebutik var gennemsnitlig.</t>
  </si>
  <si>
    <t>Tilgængeligheden og kvaliteten af by- og transportpolitikker, der støtter sundhed og bæredygtighed i Belfast, ligger et godt stykke over gennemsnittet sammenlignet med andre undersøgte byer. Men på trods af belfast har mange standarder for bygget miljø funktioner til at skabe walkable byer, med undtagelse af offentlige åbne rum politikker, deres synes at være en mangel målbare politiske mål.  Ikke desto mindre er de fleste kvarterer i Belfast i forhold til de 25 byer i denne internationale undersøgelse walkable, men mindre i syd og i bykanten.  Med hensyn til tærskler for at nå WHO's mål om at øge den fysiske aktivitet bor 40 % af indbyggerne i Belfast i kvarterer, der opfylder befolkningstæthedstærsklerne, og tre fjerdedele i kvarterer, der opfylder grænseværdierne for gadeforbindelser. Næsten tre fjerdedele af beboerne har også adgang til offentlige transportstop med rutekørsel.  Sammenlignet med andre byer har færre beboere dog nogle offentlige åbne rum inden for 500m, og kun 47%, der har adgang til større offentlige åbne rum.  Desuden er adgangen til større offentlige åbne rum rumligt mønstret med nogle områder dårligt tjent.   Sammenlignet med andre undersøgte byer er andelen af befolkningen i Belfast med adgang inden for 500 m til et fødevaremarked og ethvert offentligt åbent rum under gennemsnittet.</t>
  </si>
  <si>
    <t>Tilgængeligheden af by- og transportpolitikker, der støtter sundhed og bæredygtighed i Lissabon, ligger over gennemsnittet sammenlignet med andre byer.  Kvaliteten af de tilgængelige politikker med hensyn til specificitet, målbarhed og overensstemmelse med sundhedsbeviser er imidlertid gennemsnitlig. Lissabon manglede flere standarder for byggede miljøfunktioner for at skabe gangbare byer, og på mange politikområder syntes at mangle mål, der kunne måles.  Ikke desto mindre er de fleste kvarterer i Lissabon walkable i forhold til de 25 byer i denne internationale undersøgelse.   Med hensyn til tærskler for at nå WHO's mål om at øge den fysiske aktivitet bor næsten alle indbyggere i Lissabon i kvarterer, der opfylder befolkningstætheden og gadeforbindelsestærskler. Nogle indbyggere i Lissabon kan dog bo i kvarterer, der overstiger tæthedsniveauet og gadeforbindelsen, der fremmer fysisk aktivitet.  Langt de fleste beboere har adgang til offentlige transportstop med rutekørsel (92,8%) og offentligt åbent rum (~ 90%) inden for 500m.  Det er dog kun 51 procent af beboerne, der har adgang til større offentlige åbne rum.  Desuden er adgangen til større offentlige åbne rum rumligt mønstret med nogle områder dårligt tjent.   Sammenlignet med de andre undersøgte byer er andelen af befolkningen i Lissabon med adgang inden for 500 mio. til et fødevaremarked, dagligvarebutik og offentlig transportstop med regelmæssig service over gennemsnittet.</t>
  </si>
  <si>
    <t>Tilgængeligheden af by- og transportpolitikker, der støtter sundhed og bæredygtighed i Adelaide, er over gennemsnittet sammenlignet med andre bystudier. Kvaliteten af disse politikker ligger dog under gennemsnittet. Adelaide synes ikke at have transportplanlægning politikker, der omfatter sundhedsfokuserede aktioner eller luftforurening politikker i forbindelse med transport eller arealanvendelse planlægning.  Det kræver heller ikke sundhedskonsekvensanalyse af transport- og arealanvendelsesinterventioner.   I forhold til de 25 byer i denne internationale undersøgelse har langt de fleste kvarterer i Adelaide derfor lav walkability.  Med hensyn til tærskler for at nå WHO's mål om at øge den fysiske aktivitet opnår ingen kvarterer i Adelaide befolkningstæthedstærskler, og kun 13 % opnår gadeforbindelsestærskler. Kun 54 % af beboerne har adgang til stoppesteder for offentlig transport med rutekørsel.  De fleste beboere har nogle offentlige åbne rum inden for 500m.  Dette falder dog kun til 58%, der har adgang til større offentlige åbne rum, og adgangen er rumligt mønstret. Sammenlignet med de andre undersøgte byer er andelen af befolkningen i Adelaide med adgang inden for 500 m til et fødevaremarked, dagligvarebutik og i mindre grad offentlig transportstop med regelmæssig service under gennemsnittet.</t>
  </si>
  <si>
    <t>Samlet set er tilgængeligheden og kvaliteten af by- og transportpolitikker, der støtter sundhed og bæredygtighed i Melbourne, over gennemsnittet sammenlignet med andre byer.  Men i forhold til de 25 byer i denne internationale undersøgelse har de fleste kvarterer i Melbourne lav walkability; og walkability og adgang til offentlig transport er uretfærdigt fordelt, til fordel for indre by og midten forstæder kvarterer.  Med hensyn til tærskler for at nå WHO's mål om at øge den fysiske aktivitet bor 20 % eller færre indbyggere i Melbourne i kvarterer, der opfylder befolkningstætheden og gadeforbindelsestærskler.  Kun halvdelen af beboerne har adgang til offentlige transportstop med rutekørsel inden for 500m.  Mens de fleste beboere har nogle offentlige åbne rum inden for 500m, dette falder til to tredjedele har adgang til større offentlige åbne rum. Sammenlignet med andre undersøgte byer er andelen af indbyggere i Melbourne med adgang til dagligvarebutikker, fødevaremarkeder og offentlige transportstop med regelmæssig service inden for 500m under gennemsnittet.</t>
  </si>
  <si>
    <t>Samlet set er tilgængeligheden og kvaliteten af by- og transportpolitikker, der støtter sundhed og bæredygtighed i Sydney, over gennemsnittet sammenlignet med andre byer.  Men i forhold til de 25 byer i denne internationale undersøgelse har de fleste kvarterer i Sydney lav walkability; og walkability er uretfærdigt fordelt, favoriserer indre byområder.  Med hensyn til tærskler for at nå WHO's mål om at øge den fysiske aktivitet bor kun 51 % af indbyggerne i Sydney i kvarterer, der opfylder befolkningstæthedstærsklerne, og kun 13 % bor i kvarterer, der opfylder gadeforbindelsestærskler.  Omkring 60% af Sydney beboere har adgang til offentlig transport stopper med regelmæssig service inden for 500m.  Mens de fleste beboere har nogle offentlige åbne rum inden for 500m, dette falder til 60% med adgang til større offentlige åbne rum. Sammenlignet med andre undersøgte byer er andelen af befolkningen i Sydney med adgang inden for 500 adgang til dagligvarebutikker og fødevaremarkeder under gennemsnittet; Adgangen til offentlig transport var dog på niveau med de fleste andre undersøgte byer.</t>
  </si>
  <si>
    <t>Samlet set er tilgængeligheden og kvaliteten af by- og transportpolitikker, der støtter sundhed og bæredygtighed i Auckland, under gennemsnittet sammenlignet med andre byer. Auckland synes ikke at have transportplanlægningspolitikker, der omfatter sundhedsfokuserede foranstaltninger eller forvaltning af luftforurening. eller krav til sundhedskonsekvensvurdering eller boligtæthed og standarder for gadekonnektivitet.  I forhold til de 25 byer i denne internationale undersøgelse har de fleste kvarterer i Auckland lav walkability.  Kun en ud af fem eller færre kvarterer opfylder tætheds- og gadeforbindelser for at nå WHO's mål om at øge den fysiske aktivitet. Kun 56 % af beboerne har adgang til stoppesteder for offentlig transport med rutekørsel.  De fleste beboere har nogle offentlige åbne rum inden for 500m, selv om dette falder til to tredjedele har adgang til større offentlige åbne rum.   Sammenlignet med andre undersøgte byer ligger procentdelen af befolkningen med adgang inden for 500 mio til et fødevaremarked eller et stop for offentlig transport med regelmæssig service lidt under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</si>
  <si>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</si>
  <si>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</si>
  <si>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</si>
  <si>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</si>
  <si>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</si>
  <si>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</si>
  <si>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</si>
  <si>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</si>
  <si>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</si>
  <si>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</si>
  <si>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</si>
  <si>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</si>
  <si>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Eisen voor de toegang van het openbaar vervoer tot werkgelegenheid en diensten</t>
  </si>
  <si>
    <t>Samenvatting</t>
  </si>
  <si>
    <t>Hoewel de beschikbaarheid en kwaliteit van het stads- en vervoersbeleid en de buurtinfrastructuur ter ondersteuning van gezondheid en duurzaamheid in Maiduguri ver onder het gemiddelde bleek te liggen in vergelijking met andere steden, was de beschikbaarheid van gegevens voor Maiduguri beperkt en dit kan onze bevindingen gedeeltelijk verklaren. Hoewel Maiduguri een luchtvervuilingsbeleid heeft met betrekking tot landgebruik, lijkt het te ontbreken aan stadsplanningsvereisten die andere specifieke gezondheidsgerichte acties omvatten, en specifieke en meetbare normen om beloopbare buurten en eerlijke toegang tot openbaar vervoer en openbare open ruimte te creëren. Ten opzichte van de 25 steden in deze internationale studie, lijken de meeste buurten in Maiduguri niet beloopbaar te zijn, en alle beloopbare buurten lijken ruimtelijk gemodelleerd te zijn langs grote wegennetwerken. In termen van drempels voor interventies in de gebouwde omgeving om de WHO-doelstellingen te bereiken om de fysieke activiteit te verhogen, woont 95,9% van de bewoners in Maiduguri in buurten die voldoen aan de dichtheidsdrempel, hoewel slechts 29% in buurten woont die voldoen aan de drempels voor straatconnectiviteit. Dit laatste zou kunnen wijzen op een gebrek aan gegevens over informele routes. Met name veel inwoners van Maiduguri kunnen in buurten wonen die de niveaus van dichtheid en straatconnectiviteit overschrijden die fysieke activiteit aanmoedigen. Slechts 10% van de inwoners heeft toegang tot haltes van het openbaar vervoer, met bewijs dat de toegang ruimtelijk is gemodelleerd langs grote wegennetwerken. Zeer weinig bewoners hebben toegang tot openbare open ruimte binnen 500 meter, en slechts 0,5% van de bewoners heeft toegang tot grotere openbare open ruimte, geconcentreerd in het noordoosten van de stad.</t>
  </si>
  <si>
    <t>De beschikbaarheid en kwaliteit van stedelijk en transportbeleid ter ondersteuning van gezondheid en duurzaamheid in Mexico-Stad ligt net onder het gemiddelde in vergelijking met andere steden. Mexico-Stad lijkt geen specifieke gezondheidsgerichte acties te hebben in zijn grootstedelijk vervoersbeleid, noch vereisten voor gezondheidseffectbeoordeling voor stedelijke of vervoersinterventies.  Het ontbreekt ook aan luchtvervuilingsbeleid met betrekking tot landgebruik.  Veel beschikbare beleidsstandaarden missen specificiteit, meetbaarheid en/of consistentie met gezondheidsbewijs. Niettemin, in vergelijking met de 25 steden in deze internationale studie, zijn de meeste buurten in Mexico-Stad beloopbaar.  In termen van drempels voor interventies in de gebouwde omgeving om de WHO-doelstellingen te bereiken om de fysieke activiteit te verhogen, woont 98,1% van de inwoners in Mexico-Stad in buurten die voldoen aan de minimale dichtheidsdrempel en 77% voldoet aan de drempel voor straatconnectiviteit.  Met name veel inwoners in Mexico-Stad wonen echter in buurten die de niveaus van dichtheid en straatconnectiviteit kunnen overschrijden die fysieke activiteit aanmoedigen.  Slechts 20% van de inwoners heeft toegang tot haltes van het openbaar vervoer met regelmatige diensten, met aanwijzingen dat de toegang ruimtelijk is gemodelleerd in het voordeel van de binnenstad.  Slechts 50% van de bewoners heeft toegang tot een aantal openbare open ruimtes binnen 500 meter, en nog minder (20%) hebben toegang tot grotere openbare open ruimte.  Het deel van de bevolking met toegang binnen 500m tot een voedselmarkt, supermarkt, openbare open ruimte, openbaar vervoer en groot? openbare open ruimte, is ver onder het gemiddelde in vergelijking met andere onderzochte steden.</t>
  </si>
  <si>
    <t>De beschikbaarheid van beleid ter ondersteuning van gezondheid en duurzaamheid in Baltimore is onder het gemiddelde, en de kwaliteit van de beschikbare is ver onder het gemiddelde in vergelijking met andere steden. Baltimore lijkt geen gezondheidseffectbeoordeling van transport- en landgebruiksinterventies te vereisen en heeft weinig specifiek en meetbaar beleid voor openbaar vervoer en openbare open ruimte.   Afgezien van de binnenstad hebben de meeste buurten in Baltimore een lage beloopbaarheid ten opzichte van de 25 steden in deze internationale studie.   Minder dan een derde van de buurten voldoet aan de minimumdichtheidsdrempels om de WHO-doelstellingen te bereiken om de fysieke activiteit te verhogen, en slechts de helft voldoet aan de drempels voor straatconnectiviteit.  Een minderheid van de inwoners heeft toegang tot haltes van het openbaar vervoer met regelmatige diensten op 500 meter.  Terwijl iets meer dan de helft openbare open ruimte heeft binnen 500 meter, heeft slechts ongeveer 40 procent toegang tot grotere openbare open ruimte. Het percentage van de bevolking van Baltimore met toegang binnen 500 meter tot een voedselmarkt, supermarkt, een openbare open ruimte of een grotere open ruimte en openbaar vervoer is ver onder het gemiddelde in vergelijking met andere bestudeerde steden.</t>
  </si>
  <si>
    <t>De beschikbaarheid en kwaliteit van stedelijk en transportbeleid ter ondersteuning van gezondheid en duurzaamheid in Phoenix is onder het gemiddelde in vergelijking met andere steden.  Op sommige beleidsterreinen die verband houden met beloopbaarheid en openbaar vervoer, ontbreekt het Phoenix aan beleid, specifieke normen en meetbare doelstellingen.  Phoenix mist ook een vereiste voor gezondheidseffectbeoordeling van stedelijke en vervoersinterventies.  De overgrote meerderheid van de buurten in Phoenix heeft een lage beloopbaarheid ten opzichte van de 25 steden in deze internationale studie. Om de DOELSTELLINGEN van de WHO om de fysieke activiteit te verhogen te bereiken, woont slechts 16% van de bewoners in Phoenix in buurten die voldoen aan de dichtheidsdrempels en woont slechts 51% in buurten die voldoen aan de drempels voor straatconnectiviteit.  Evenzo woont slechts 24% van de bewoners in buurten met toegang tot haltes van het openbaar vervoer met regelmatige diensten binnen 500 meter.  Minder dan 50% van de bewoners heeft toegang tot een openbare open ruimte binnen 500m, en slechts een kwart woont binnen 500m van een grotere openbare open ruimte.  Het aandeel van de bevolking van Phoenix met toegang binnen 500 meter tot een voedselmarkt, supermarkt, een openbare open ruimte of een grote openbare open ruimte of een halte van het openbaar vervoer is ver onder het gemiddelde in vergelijking met andere onderzochte steden.</t>
  </si>
  <si>
    <t>De beschikbaarheid van stedelijk en transportbeleid ter ondersteuning van gezondheid en duurzaamheid in Seattle is gemiddeld in vergelijking met andere steden.  De kwaliteit van de beschikbare is echter iets onder het gemiddelde in termen van hun specificiteit, meetbaarheid en consistentie met gezondheidsbewijs. Seattle lijkt geen behoefte te hebben aan een gezondheidseffectbeoordeling van stedelijke en vervoersinterventies.  Hoewel Seattle tal van normen voor beloopbaarheid heeft, missen sommige meetbare doelen.  Het ontbreekt ook aan normen en meetbare doelstellingen voor sommige beleidsmaatregelen op het gebied van openbaar vervoer en openbare open ruimte.  De overgrote meerderheid van de buurten in Seattle heeft een lage beloopbaarheid ten opzichte van de 25 steden in deze internationale studie. Slechts 6% van de bewoners in Seattle woont in buurten die voldoen aan de dichtheidsdrempels en slechts 43% woont in buurten die voldoen aan de drempels voor straatconnectiviteit om de WHO-doelstellingen te bereiken om de fysieke activiteit te verhogen.  Evenzo woont slechts 27% van de bewoners in buurten met toegang tot haltes van het openbaar vervoer met regelmatige diensten binnen 500 meter.  Ongeveer 50% van de bewoners heeft toegang tot een openbare open ruimte binnen 500m, en slechts 35% woont binnen 500m van een grotere openbare open ruimte.  Het aandeel van de bevolking met toegang binnen 500 meter tot het openbaar vervoer, de openbare open ruimte, conveience stoes en voedselmarkten in Seattle, is ver onder andere bestudeerde steden.</t>
  </si>
  <si>
    <t xml:space="preserve">De beschikbaarheid en kwaliteit van stedelijk en transportbeleid ter ondersteuning van gezondheid en duurzaamheid in São Paulo is bovengemiddeld in vergelijking met andere steden. São Paulo neemt gezondheidsgerichte acties op in zijn grootstedelijk vervoersbeleid, maar deze focus ontbreekt in zijn grootstedelijk stedelijk beleid.  Het bevat ook geen vereisten voor de gezondheidseffectbeoordeling van stedelijke en vervoersinterventies.  Op sommige beleidsterreinen, zoals beloopbaarheid en openbaar vervoer, ontbreekt het São Paulo aan normen en meetbare doelstellingen. Niettemin is de overgrote meerderheid van de buurten in São Paulo zeer beloopbaar in vergelijking met de 25 steden in deze internationale studie.  Om de DOELSTELLINGEN van de WHO om de fysieke activiteit te verhogen te bereiken, woont 99% van de bewoners in São Paulo in buurten die voldoen aan de dichtheidsdrempels en 70% in buurten die voldoen aan de drempels voor straatconnectiviteit.  Met name sommige inwoners van São Paulo kunnen echter in buurten wonen die de niveaus van dichtheid en straatconnectiviteit overschrijden die fysieke activiteit aanmoedigen. Vierennegentig procent van de bewoners woont in wijken met haltes van het openbaar vervoer met geregelde diensten.  Bijna driekwart van de bewoners heeft toegang tot een openbare open ruimte binnen 500 meter, maar slechts 16% woont binnen 500 meter van een grotere openbare open ruimte.  Het percentage van de bevolking in São Paulo met toegang binnen 500m van een voedselmarkt, supermarkt of een openbare open ruimte is net onder het gemiddelde in vergelijking met andere bestudeerde steden, maar de toegang tot grote openbare open ruimte is ver onder het gemiddelde. </t>
  </si>
  <si>
    <t>De beschikbaarheid van stedelijk en transportbeleid ter ondersteuning van gezondheid en duurzaamheid in Hong Kong is gemiddeld in vergelijking met andere steden.  De kwaliteit van het beschikbare beleid is echter bovengemiddeld wat betreft hun specificiteit, meetbaarheid en consistentie met gezondheidsgegevens. Hongkong lijkt echter geen specifieke gezondheidsgerichte acties te hebben in zijn grootstedelijk stedelijk of vervoersbeleid; en vereist geen gezondheidseffectbeoordeling van stedelijke en vervoersinterventies.  Hoewel het een aantal beleidsnormen heeft, ontbreekt het bij velen aan meetbare doelstellingen.  Niettemin is de overgrote meerderheid van de buurten in Hong Kong zeer beloopbaar in vergelijking met de 25 steden in deze internationale studie. In termen van drempels om de WHO-doelstellingen te bereiken om de fysieke activiteit te verhogen, woont bijna 100% van de inwoners in Hong Kong in buurten die voldoen aan de dichtheidsdrempels en 92% in buurten die voldoen aan de drempels voor straatconnectiviteit.  Sommige inwoners van Hongkong kunnen echter in buurten wonen die de dichtheid en straatconnectiviteit overschrijden die fysieke activiteit aanmoedigen. De overgrote meerderheid van de inwoners (83,6%) heeft toegang tot haltes van het openbaar vervoer met regelmatige diensten.  Terwijl bijna 90% van de bewoners toegang heeft tot een aantal openbare open ruimte binnen 500m, woont slechts 54% binnen 500m van een grotere openbare open ruimte.  In vergelijking met andere onderzochte steden hebben meer inwoners van Hong Kong toegang tot alle bestudeerde voorzieningen binnen 500 meter.</t>
  </si>
  <si>
    <t>De beschikbaarheid van beleid ter ondersteuning van gezondheid en duurzaamheid in Chennai is net onder het gemiddelde in vergelijking met andere steden.  De kwaliteit van de beschikbare polissen ligt echter ver onder het gemiddelde wat betreft hun specificiteit, meetbaarheid en consistentie met gezondheidsgegevens. Chennai lijkt geen specifieke gezondheidsgerichte acties te hebben in zijn grootstedelijk stedelijk beleid of vereisten voor gezondheidseffectbeoordeling van transport- en landgebruiksinterventies.  Toch zijn de meeste wijken beloopbaar ten opzichte van de 25 steden in dit internationale onderzoek.  Bijna alle wijken van Chennai voldoen aan de dichtheidsdrempels om de WHO-doelstellingen te bereiken om de fysieke activiteit te verhogen, en bijna 80% bereikt de drempels voor straatconnectiviteit. Sommige inwoners van Chennai kunnen echter in buurten wonen die de niveaus van dichtheid en straatconnectiviteit overschrijden die fysieke activiteit aanmoedigen. Opmerkelijk is dat slechts 3,2% van de inwoners toegang heeft tot haltes van het openbaar vervoer met regelmatige diensten binnen 500 meter, hoewel onze studie geen informele openbaarvervoersmogelijkheden omvat.  Minder dan 50% van de bewoners heeft openbare open ruimte binnen 500m, en slechts 11,3% heeft toegang tot grotere openbare open ruimte. In vergelijking met andere bestudeerde steden is het percentage inwoners van Chennai met toegang binnen 500 meter tot alle bestudeerde voorzieningen ver onder het gemiddelde.</t>
  </si>
  <si>
    <t>De beschikbaarheid en kwaliteit van het beleid ter ondersteuning van beloopbare buurten in Bangkok liggen ver onder het gemiddelde. Bangkok mist beleidsnormen die specifiek, meetbaar en afgestemd zijn op bewijsmateriaal over gezonde steden.  Afgezien van de binnenstad hebben de meeste buurten een lage beloopbaarheid ten opzichte van de 25 steden in dit internationale onderzoek.   Hoewel de meeste inwoners van Bangkok in buurten wonen die voldoen aan de dichtheidsdrempels om de WHO-doelstellingen te bereiken om de fysieke activiteit te verhogen, lijkt minder dan de helft in buurten te wonen die voldoen aan de drempels voor straatconnectiviteit. Sommige inwoners van Chennai wonen mogelijk in buurten die de niveaus van dichtheid en straatconnectiviteit overschrijden die fysieke activiteit aanmoedigen.  Een minderheid van de bewoners heeft toegang tot reguliere haltes van het openbaar vervoer en openbare open ruimte binnen 500 meter, en nog minder (6,5%) hebben toegang tot grotere openbare open ruimte.  In vergelijking met andere onderzochte steden is het aandeel inwoners van Bangkok met toegang binnen 500 meter tot alle bestudeerde voorzieningen ver onder het gemiddelde.</t>
  </si>
  <si>
    <t xml:space="preserve">Over het algemeen was de beschikbaarheid en kwaliteit van het stads- en vervoersbeleid ter ondersteuning van gezondheid en duurzaamheid in Hanoi onder het gemiddelde in vergelijking met andere steden. Hanoi lijkt geen specifieke gezondheidsgerichte acties te hebben in zijn grootstedelijk stedelijk of transportbeleid.  In tegenstelling tot veel andere steden lijkt het echter een vereiste te hebben voor gezondheidseffectbeoordeling van stedelijke en vervoersinterventies, hoewel er geen luchtvervuilingsbeleid is met betrekking tot landgebruik en transportplanning.  Het lijkt ook te ontbreken aan specifieke normen of meetbare doelen voor gezondheidsondersteunende functies van de gebouwde omgeving.  Toch zijn wijken in de binnenstad van Hanoi zeer beloopbaar ten opzichte van de 25 steden in deze internationale studie. In termen van drempels om de WHO-doelstellingen te bereiken om de fysieke activiteit te verhogen, woont bijna 93% van de bewoners in buurten die voldoen aan de dichtheidsdrempels, hoewel slechts 56% in buurten woont die voldoen aan de drempels voor straatconnectiviteit. Sommige Hannoi-bewoners kunnen echter in buurten wonen die de niveaus van dichtheid en straatconnectiviteit overschrijden die fysieke activiteit aanmoedigen.  Slechts 11,2% van de inwoners heeft ook toegang tot haltes van het openbaar vervoer met regelmatige diensten, maar informele openbaarvervoersdiensten waren niet inbegrepen.  Slechts 25% van de bewoners heeft toegang tot een openbare open ruimte binnen 500m, en slechts 14% woont binnen 500m van een grotere openbare open ruimte.  In vergelijking met andere onderzochte steden is het aandeel inwoners in Hanoi met toegang binnen 500 meter tot openbare open ruimte en openbaar vervoer met regelmatige diensten ver onder het gemiddelde. </t>
  </si>
  <si>
    <t xml:space="preserve">De beschikbaarheid en kwaliteit van stedelijk en vervoersbeleid ter ondersteuning van gezondheid en duurzaamheid in Graz is ver boven het gemiddelde in vergelijking met andere onderzochte steden.  Graz lijkt echter geen beleid te hebben dat gezondheidseffectbeoordelingen van stedelijke en vervoersinterventies vereist, en informatie over uitgaven voor vervoersinfrastructuur per vervoerswijze werd niet geïdentificeerd.  Het lijkt ook te ontbreken aan meetbare doelen voor sommige beloopbaarheidsgerelateerde en openbaarvervoersnormen.  Toch zijn de meeste wijken in Graz zeer beloopbaar ten opzichte van de 25 steden in deze internationale studie. In termen van drempels om de WHO-doelstellingen te bereiken om de fysieke activiteit te verhogen, woont 44% van de bewoners in grazige buurten die voldoen aan de dichtheidsdrempels en 81,3% woont in buurten die voldoen aan de drempels voor straatconnectiviteit.  De overgrote meerderheid van de inwoners (92%) heeft toegang tot haltes van het openbaar vervoer met 500 meter, hoewel de frequentie van de servicegegevens niet beschikbaar was.  Hoewel de overgrote meerderheid van de bewoners ook toegang heeft tot een openbare open ruimte binnen 500 meter, woont slechts 39% binnen 500 meter van een grotere openbare open ruimte, en deze toegang lijkt een duidelijk ruimtelijk patroon te hebben, met toegang hoog in het noorden van de stad en langs de rivier de Mur, maar lager in het zuiden, met name ten westen van de Mur. In vergelijking met andere onderzochte steden is het aandeel van de bevolking in Graz met toegang tot grote openbare open ruimte onder het gemiddelde. </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</si>
  <si>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</si>
  <si>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De beschikbaarheid van beleid ter ondersteuning van beloopbare wijken in Bern is bovengemiddeld in vergelijking met andere steden.  De kwaliteit van de beschikbare polissen is echter slechts gemiddeld in termen van hun specificiteit, meetbaarheid en consistentie met gezondheidsgegevens. Bern lijkt geen behoefte te hebben aan een gezondheidseffectbeoordeling van stedelijke en vervoersinterventies.  Niettemin is de overgrote meerderheid van de wijken in Bern beloopbaar in vergelijking met andere bestudeerde steden.  Bijna 60% van de bevolking woont in buurten die voldoen aan de dichtheidsdrempels om de WHO-doelstellingen te bereiken om de fysieke activiteit te verhogen, en 98,2% bereikt drempels voor straatconnectiviteit.  Bijna alle inwoners (91,8%) hebben toegang tot haltes van het openbaar vervoer met regelmatige diensten.  Alle bewoners hebben toegang tot openbare open ruimte binnen 500m en 80% woont binnen 500m van een grotere openbare open ruimte.  Dat laatste lijkt een sociaal patroon te hebben.  In vergelijking met andere onderzochte steden is het aandeel van de bevolking in Bern met toegang tot alle onderzochte voorzieningen ver boven het gemiddelde.</t>
  </si>
  <si>
    <t>De beschikbaarheid en kwaliteit van het stads- en vervoersbeleid ter ondersteuning van gezondheid en duurzaamheid in Olomouc ligt net onder het gemiddelde in vergelijking met andere steden.  Olomouc lijkt geen specifieke gezondheidsgerichte acties te hebben in zijn grootstedelijk stedelijk en vervoersbeleid, noch vereisten voor gezondheidseffectbeoordeling. Bovendien ontbreekt het op veel beleidsterreinen aan specifieke normen en meetbare doelstellingen.  Niettemin, in vergelijking met de 25 steden in deze studie, zijn de meeste buurten in Olomouc beloopbaar, behalve buitenstedelijke gebieden.  In termen van drempels om de WHO-doelstellingen te bereiken om de fysieke activiteit te verhogen, wonen er geen inwoners van Olomouc in buurten die voldoen aan de minimumdichtheidsdrempels en voldoet 54,2% aan de drempels voor straatconnectiviteit. De overgrote meerderheid van de inwoners (89%) heeft toegang tot haltes van het openbaar vervoer met 500 meter, hoewel gegevens over de frequentie van de diensten niet beschikbaar waren voor Olomouc.  Evenzo heeft de overgrote meerderheid van de bewoners openbare open ruimte binnen 500 meter, maar slechts 46% heeft toegang tot grotere openbare open ruimte. De toegang tot grotere openbare open ruimte bleek ruimtelijk gemodelleerd te zijn. Het aandeel van de bevolking in Olomouc met toegang tot alle onderzochte voorzieningen is vergelijkbaar met andere onderzochte steden.</t>
  </si>
  <si>
    <t>De beschikbaarheid van stedelijk en vervoersbeleid ter ondersteuning van gezondheid en duurzaamheid in Keulen is net onder het gemiddelde in vergelijking met andere steden.  De kwaliteit van het beschikbare beleid is echter net bovengemiddeld in termen van specificiteit, meetbaarheid en consistentie met gezondheidsgegevens. Keulen lijkt geen specifieke gezondheidsgerichte acties te hebben in zijn grootstedelijk vervoersbeleid of vereisten voor gezondheidseffectbeoordeling.  Niettemin zijn de meeste wijken in Keulen beloopbaar in vergelijking met andere onderzochte steden.  Terwijl slechts 21,6% van de buurten voldoet aan de dichtheidsdrempels om de WHO-doelstellingen te bereiken om de fysieke activiteit te verhogen, bereikt 72% de drempels voor straatconnectiviteit.  Zestig procent van de inwoners heeft toegang tot haltes van het openbaar vervoer met regelmatige diensten binnen 500 meter.  De overgrote meerderheid van de bewoners heeft openbare open ruimte binnen 500 meter, maar slechts twee derde heeft toegang tot grotere openbare open ruimte.  In vergelijking met andere onderzochte steden is het aandeel van de bevolking in Keulen met toegang tot gemakswinkels, voedselmarkten en grote openbare open ruimte binnen 500 meter bovengemiddeld.</t>
  </si>
  <si>
    <t>Over het algemeen zijn de beschikbaarheid en kwaliteit van het stads- en vervoersbeleid ter ondersteuning van gezondheid en duurzaamheid in Odense ver boven het gemiddelde in vergelijking met andere onderzochte steden. Odense heeft echter geen vereisten voor de beoordeling van de gezondheidseffecten van vervoers- en landgebruiksinterventies.  Voor veel van de gebouwde omgevings- en transportnormen ontbreekt het ook aan meetbare doelen. Ten opzichte van de 25 steden in dit internationale onderzoek zijn de meeste wijken in Odense beloopbaar, behalve aan de stedelijke rand. Wat betreft het bereiken van de WHO-doelstellingen om de fysieke activiteit te verhogen, terwijl er geen bewoners wonen in buurten die voldoen aan de minimumdrempels voor bevolkingsdichtheid, woont 85% in buurten die voldoen aan de drempels voor straatconnectiviteit.  Bijna 60% van de inwoners heeft toegang tot haltes van het openbaar vervoer met regelmatige diensten binnen 500 meter.  Bijna alle bewoners hebben wat openbare open ruimte binnen 500m, en ongeveer driekwart van de bewoners heeft ook toegang tot grotere openbare open ruimte.   In vergelijking met andere onderzochte steden is het aandeel van de bevolking in Odense met toegang tot grote openbare open ruimte ver boven het gemiddelde.</t>
  </si>
  <si>
    <t>Over het algemeen zijn de beschikbaarheid en kwaliteit van het stads- en vervoersbeleid ter ondersteuning van gezondheid en duurzaamheid in Barcelona ver boven het gemiddelde in vergelijking met veel andere steden in de studie. Barcelona heeft echter geen specifieke gezondheidsgerichte?? acties in het grootstedelijk stedelijk en vervoersbeleid of vereisten voor gezondheidseffectbeoordeling.  Ten opzichte van de 25 steden in deze internationale studie, zijn de meeste buurten in Barcelona zeer beloopbaar. Vandaar dat de meerderheid van de buurten voldoet aan de drempels voor bevolkingsdichtheid en straatconnectiviteit om de WHO-doelstellingen te bereiken om fysieke activiteit te vergroten.  Driekwart van de bewoners heeft toegang tot haltes van het openbaar vervoer met regelmatige diensten en de meeste bewoners hebben een openbare open ruimte binnen 500 meter; minder dan twee derde heeft echter toegang tot grotere openbare open ruimte.   In vergelijking met andere onderzochte steden is het aandeel van de bevolking in Barcelona met toegang binnen 500 meter tot een voedselmarkt, supermarkt en openbaar vervoer met een regelmatige dienst ver boven het gemiddelde. Het aandeel met toegang tot een grote openbare open ruimte ligt onder het gemiddelde.</t>
  </si>
  <si>
    <t>De beschikbaarheid en kwaliteit van het stads- en vervoersbeleid ter ondersteuning van gezondheid en duurzaamheid in Valencia zijn ver boven het gemiddelde in vergelijking met andere onderzochte steden. Ten opzichte van de 25 steden in deze internationale studie zijn de meeste buurten beloopbaar en voldoen buurten aan de drempels voor bevolkingsdichtheid en straatconnectiviteit om de WHO-doelstellingen te bereiken om de fysieke activiteit te vergroten.  De meerderheid van de bewoners heeft toegang tot regelmatig onderhouden haltes van het openbaar vervoer en openbare open ruimte binnen 500 meter, maar slechts 43% heeft toegang tot grotere openbare open ruimte.  In vergelijking met andere onderzochte steden is het aandeel van de bevolking met toegang binnen 500 meter tot een voedselmarkt, supermarkt en regelmatig openbaar vervoer bovengemiddeld; en de toegang tot openbare open ruimte en grotere openbare open ruimte is onder het gemiddelde.</t>
  </si>
  <si>
    <t>De beschikbaarheid en kwaliteit van stedelijk en transportbeleid ter ondersteuning van gezondheid en duurzaamheid in Vic zijn bovengemiddeld in vergelijking met andere steden.  Vic lijkt echter geen specifieke gezondheidsgerichte acties te hebben in zijn grootstedelijk vervoersbeleid of vereisten voor gezondheidseffectbeoordeling.   Ten opzichte van de 25 steden in deze internationale studie was ongeveer de helft van de buurten in Vic zeer beloopbaar, maar dit had de neiging om ruimtelijk te zijn in het voordeel van de binnenstad.  In termen van drempels om de WHO-doelstellingen te bereiken om fysieke activiteit te verhogen, woont slechts 24% van de inwoners van Vic in buurten die voldoen aan de minimale bevolkingsdichtheidsdrempels en 56% voldoet aan de drempels voor straatconnectiviteit. Bijna 60% van de inwoners heeft toegang tot haltes van het openbaar vervoer met 500 meter, hoewel gegevens over de frequentie van diensten niet beschikbaar waren.  Evenzo heeft de overgrote meerderheid van de bewoners openbare open ruimte binnen 500 meter en heeft driekwart van de bewoners toegang tot grotere openbare open ruimte. De toegang tot grotere openbare open ruimte bleek ruimtelijk gemodelleerd, waarbij die in de zuidelijke wijken van Vic minder goed bediend werden. Het aandeel van de bevolking met toegang tot het openbaar vervoer binnen 500m in Vic was lager dan de andere bestudeerde steden; en het aandeel met toegang tot openbare open ruimte en een supermarkt was gemiddeld.</t>
  </si>
  <si>
    <t>De beschikbaarheid en kwaliteit van het stads- en vervoersbeleid ter ondersteuning van gezondheid en duurzaamheid in Belfast is ver boven het gemiddelde in vergelijking met andere onderzochte steden. Maar ondanks dat Belfast veel normen heeft voor functies van de gebouwde omgeving om beloopbare steden te creëren, met uitzondering van het beleid voor openbare open ruimte, lijken hun een gebrek aan meetbare beleidsdoelen te zijn.  Niettemin, in vergelijking met de 25 steden in deze internationale studie, zijn de meeste buurten in Belfast beloopbaar, hoewel minder in het zuiden en aan de stedelijke rand.  In termen van drempels om de WHO-doelstellingen te bereiken om de fysieke activiteit te verhogen, woont 40% van de inwoners van Belfast in buurten die voldoen aan de drempels voor bevolkingsdichtheid en driekwart in buurten die voldoen aan de drempels voor straatconnectiviteit. Bijna driekwart van de inwoners heeft ook toegang tot haltes van het openbaar vervoer met regelmatige diensten.  In vergelijking met andere steden hebben echter minder inwoners een openbare open ruimte binnen 500 meter en slechts 47% die toegang heeft tot grotere openbare open ruimte.  Bovendien is de toegang tot grotere openbare open ruimte ruimtelijk gemodelleerd, waarbij sommige gebieden slecht worden bediend.   In vergelijking met andere onderzochte steden is het aandeel van de bevolking in Belfast met toegang binnen 500 meter tot een voedselmarkt en openbare open ruimte onder het gemiddelde.</t>
  </si>
  <si>
    <t>De beschikbaarheid van stedelijk en vervoersbeleid ter ondersteuning van gezondheid en duurzaamheid in Lissabon is bovengemiddeld in vergelijking met andere steden.  De kwaliteit van het beschikbare beleid in termen van specificiteit, meetbaarheid en consistentie met gezondheidsgegevens is echter gemiddeld. Lissabon miste verschillende normen voor functies van de gebouwde omgeving om beloopbare steden te creëren, en op veel beleidsterreinen leken meetbare doelen te ontbreken.  Niettemin, in vergelijking met de 25 steden in deze internationale studie, zijn de meeste buurten in Lissabon beloopbaar.   In termen van drempels om de WHO-doelstellingen voor het verhogen van fysieke activiteit te bereiken, wonen bijna alle inwoners in Lissabon in buurten die voldoen aan de drempels voor bevolkingsdichtheid en straatconnectiviteit. Sommige inwoners van Lissabon kunnen echter in buurten wonen die de dichtheid en straatconnectiviteit overschrijden die fysieke activiteit aanmoedigen.  De overgrote meerderheid van de bewoners heeft toegang tot haltes van het openbaar vervoer met regelmatige diensten (92,8%) en openbare open ruimte (~ 90%) binnen 500 meter.  Slechts 51% van de bewoners heeft echter toegang tot grotere openbare open ruimte.  Bovendien is de toegang tot grotere openbare open ruimte ruimtelijk gemodelleerd, waarbij sommige gebieden slecht worden bediend.   In vergelijking met de andere onderzochte steden is het aandeel van de bevolking in Lissabon met toegang binnen 500 meter tot een voedselmarkt, supermarkt en halte van het openbaar vervoer met een regelmatige dienst bovengemiddeld.</t>
  </si>
  <si>
    <t>De beschikbaarheid van stedelijk en transportbeleid ter ondersteuning van gezondheid en duurzaamheid in Adelaide is bovengemiddeld in vergelijking met andere stedenstudies. De kwaliteit van dat beleid ligt echter onder het gemiddelde. Adelaide lijkt geen transportplanningsbeleid te hebben met gezondheidsgerichte acties of luchtvervuilingsbeleid met betrekking tot transport of ruimtelijke ordening.  Het vereist ook geen beoordeling van de gevolgen voor de gezondheid van vervoers- en landgebruiksinterventies.   Vandaar dat, in vergelijking met de 25 steden in deze internationale studie, de overgrote meerderheid van de buurten in Adelaide een lage beloopbaarheid heeft.  In termen van drempels om de WHO-doelstellingen te bereiken om de fysieke activiteit te verhogen, bereiken geen buurten in Adelaide drempels voor bevolkingsdichtheid en slechts 13% bereikt drempels voor straatconnectiviteit. Slechts 54% van de inwoners heeft toegang tot haltes van het openbaar vervoer met regelmatige diensten.  De meerderheid van de bewoners heeft een aantal openbare open ruimte binnen 500m.  Dit daalt echter tot slechts 58% die toegang heeft tot grotere openbare open ruimte en de toegang is ruimtelijk gemodelleerd. In vergelijking met de andere onderzochte steden is het aandeel van de bevolking in Adelaide met toegang binnen 500 meter tot een voedselmarkt, supermarkt en, in mindere mate, halte van het openbaar vervoer met een regelmatige dienst onder het gemiddelde.</t>
  </si>
  <si>
    <t>Over het algemeen is de beschikbaarheid en kwaliteit van stedelijk en transportbeleid ter ondersteuning van gezondheid en duurzaamheid in Melbourne bovengemiddeld in vergelijking met andere steden.  Ten opzichte van de 25 steden in deze internationale studie hebben de meeste buurten in Melbourne echter een lage beloopbaarheid; en de beloopbaarheid en toegang tot het openbaar vervoer zijn ongelijk verdeeld, ten gunste van binnenstedelijke en middelste voorstedelijke buurten.  In termen van drempels om de WHO-doelstellingen te bereiken om fysieke activiteit te verhogen, woont 20% of minder inwoners van Melbourne in buurten die voldoen aan de drempels voor bevolkingsdichtheid en straatconnectiviteit.  Slechts de helft van de inwoners heeft toegang tot haltes van het openbaar vervoer met regelmatige diensten binnen 500 meter.  Hoewel de meerderheid van de bewoners binnen 500 meter wat openbare open ruimte heeft, daalt dit tot tweederde die toegang heeft tot grotere openbare open ruimte. In vergelijking met andere onderzochte steden is het aandeel inwoners van Melbourne met toegang tot gemakswinkels, voedselmarkten en haltes van het openbaar vervoer met regelmatige diensten binnen 500 meter onder het gemiddelde.</t>
  </si>
  <si>
    <t>Over het algemeen is de beschikbaarheid en kwaliteit van het stads- en vervoersbeleid ter ondersteuning van gezondheid en duurzaamheid in Sydney bovengemiddeld in vergelijking met andere steden.  Ten opzichte van de 25 steden in dit internationale onderzoek hebben de meeste buurten in Sydney echter een lage beloopbaarheid; en de beloopbaarheid is ongelijk verdeeld, ten gunste van binnenstedelijke gebieden.  In termen van drempels om de WHO-doelstellingen te bereiken om de fysieke activiteit te verhogen, woont slechts 51% van de inwoners van Sydney in buurten die voldoen aan de drempels voor bevolkingsdichtheid, en slechts 13% woont in buurten die voldoen aan de drempels voor straatconnectiviteit.  Ongeveer 60% van de inwoners van Sydney heeft toegang tot haltes van het openbaar vervoer met regelmatige diensten binnen 500 meter.  Terwijl de meerderheid van de bewoners binnen 500m wat openbare open ruimte heeft, daalt dit tot 60% met toegang tot grotere openbare open ruimte. In vergelijking met andere onderzochte steden is het aandeel van de bevolking in Sydney met toegang binnen 500 toegang tot gemakswinkels en voedselmarkten onder het gemiddelde; de toegang tot het openbaar vervoer was echter vergelijkbaar met de meeste andere bestudeerde steden.</t>
  </si>
  <si>
    <t>Over het algemeen is de beschikbaarheid en kwaliteit van stedelijk en transportbeleid ter ondersteuning van gezondheid en duurzaamheid in Auckland onder het gemiddelde in vergelijking met andere steden. Auckland lijkt geen beleid voor vervoersplanning te hebben dat gezondheidsgerichte acties of beheer van luchtvervuiling omvat; noch vereisten voor de beoordeling van de gevolgen voor de gezondheid of normen voor woningdichtheid en straatconnectiviteit.  Ten opzichte van de 25 steden in deze internationale studie hebben de meeste buurten in Auckland een lage beloopbaarheid.  Slechts één op de vijf of minder buurten voldoet aan de drempels voor dichtheid en straatconnectiviteit om de WHO-doelstellingen te bereiken om de fysieke activiteit te verhogen. Slechts 56% van de inwoners heeft toegang tot haltes van het openbaar vervoer met regelmatige diensten.  De meerderheid van de bewoners heeft wat openbare open ruimte binnen 500m, hoewel dit daalt tot tweederde met toegang tot grotere openbare open ruimte.   In vergelijking met andere onderzochte steden ligt het percentage van de bevolking met toegang binnen 500 meter tot een voedselmarkt of een halte van het openbaar vervoer met een regelmatige dienst iets onder het gemiddelde.</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</si>
  <si>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</si>
  <si>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</si>
  <si>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</si>
  <si>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</si>
  <si>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</si>
  <si>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</si>
  <si>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</si>
  <si>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</si>
  <si>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</si>
  <si>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</si>
  <si>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</si>
  <si>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</si>
  <si>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</si>
  <si>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</si>
  <si>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Während die Verfügbarkeit und Qualität der Stadt- und Verkehrspolitik und der Nachbarschaftsinfrastruktur, die Gesundheit und Nachhaltigkeit in Maiduguri unterstützt, im Vergleich zu anderen Städten deutlich unter dem Durchschnitt lag, war die Verfügbarkeit von Daten für Maiduguri begrenzt, was unsere Ergebnisse teilweise erklären könnte. Obwohl Maiduguri über eine Luftverschmutzungspolitik im Zusammenhang mit der Landnutzung verfügt, scheint es an stadtplanerischen Anforderungen zu mangeln, die andere spezifische gesundheitsorientierte Maßnahmen sowie spezifische und messbare Standards zur Schaffung begehbarer Nachbarschaften und eines gleichberechtigten Zugangs zu öffentlichen Verkehrsmitteln und öffentlichem Freiraum umfassen. Im Vergleich zu den 25 Städten in dieser internationalen Studie scheint die Mehrheit der Stadtteile in Maiduguri nicht begehbar zu sein, und alle begehbaren Viertel scheinen räumlich entlang der wichtigsten Straßennetze strukturiert zu sein. In Bezug auf schwellenwerte für Interventionen im Bereich der gebauten Umwelt zur Erreichung der WHO-Ziele zur Steigerung der körperlichen Aktivität leben 95,9 % der Einwohner in Maiduguri in Stadtteilen, die die Dichteschwelle erreichen, obwohl nur 29 % in Stadtteilen leben, die die Schwellenwerte für die Straßenanbindung erfüllen. Letzteres könnte den Mangel an Daten zu informellen Routen widerspiegeln. Bemerkenswert ist, dass viele Maiduguri-Bewohner in Vierteln leben können, die die Dichte und Straßenanbindung überschreiten, die körperliche Aktivität fördern. Nur 10% der Einwohner haben Zugang zu Haltestellen der öffentlichen Verkehrsmittel, wobei es Hinweise darauf gibt, dass der Zugang räumlich entlang der wichtigsten Straßennetze strukturiert ist. Nur sehr wenige Einwohner haben Zugang zu öffentlichen Freiflächen innerhalb von 500 m, und nur 0,5% der Einwohner haben Zugang zu größeren öffentlichen Freiflächen, die sich im Nordosten der Stadt konzentrieren.</t>
  </si>
  <si>
    <t>Die Verfügbarkeit und Qualität der Stadt- und Verkehrspolitik zur Förderung von Gesundheit und Nachhaltigkeit in Mexiko-Stadt liegt im Vergleich zu anderen Städten knapp unter dem Durchschnitt. Mexiko-Stadt scheint weder spezifische gesundheitsorientierte Maßnahmen in seiner städtischen Verkehrspolitik noch Anforderungen an die Gesundheitsverträglichkeitsprüfung für städtische oder verkehrspolitische Interventionen zu haben.  Es fehlt auch eine Luftverschmutzungspolitik im Zusammenhang mit der Landnutzung.  Vielen verfügbaren politischen Standards mangelt es an Spezifität, Messbarkeit und/oder Konsistenz mit Gesundheitsnachweisen. Im Vergleich zu den 25 Städten in dieser internationalen Studie ist die Mehrheit der Stadtteile in Mexiko-Stadt jedoch begehbar.  Was die Schwellenwerte für Interventionen in der gebauten Umwelt betrifft, mit denen die Ziele der WHO zur Steigerung der körperlichen Aktivität erreicht werden soll, leben 98,1 % der Einwohner in Mexiko-Stadt in Stadtteilen, die die Mindestdichteschwelle und 77 % die Straßenanbindungsschwelle erreichen.  Insbesondere viele Einwohner in Mexiko-Stadt leben jedoch in Vierteln, die die Dichte und Straßenanbindung überschreiten können, die körperliche Aktivität fördern.  Nur 20% der Einwohner haben Zugang zu Haltestellen des öffentlichen Nahverkehrs mit regelmäßigem Verkehr, wobei der Zugang räumlich zugunsten der Innenstadt verläuft.  Nur 50% der Bewohner haben Zugang zu öffentlichen Freiflächen innerhalb von 500 m, und noch weniger (20%) haben Zugang zu größeren öffentlichen Freiflächen.  Der Anteil der Bevölkerung mit Zugang innerhalb von 500m zu einem Lebensmittelmarkt, Convenience-Store, öffentlichen Freiflächen, öffentlichen Verkehrsmitteln und groß? der öffentliche Freiraum liegt im Vergleich zu anderen untersuchten Städten deutlich unter dem Durchschnitt.</t>
  </si>
  <si>
    <t>Die Verfügbarkeit von Maßnahmen zur Unterstützung von Gesundheit und Nachhaltigkeit in Baltimore ist unterdurchschnittlich, und die Qualität der verfügbaren Maßnahmen ist im Vergleich zu anderen Städten weit unterdurchschnittlich. Baltimore scheint keine Gesundheitsverträglichkeitsprüfung von Verkehrs- und Landnutzungsinterventionen zu verlangen und verfügt nur über wenige spezifische und messbare Richtlinien für den öffentlichen Verkehr und den öffentlichen Freiraum.   Abgesehen von der Innenstadt haben die meisten Stadtteile in Baltimore eine geringe Begehbarkeit im Vergleich zu den 25 Städten in dieser internationalen Studie.   Weniger als ein Drittel der Stadtteile erreicht Mindestdichteschwellen, um die WHO-Ziele zur Steigerung der körperlichen Aktivität zu erreichen, und nur die Hälfte erreicht die Schwellenwerte für die Straßenanbindung.  Eine Minderheit der Einwohner hat Zugang zu Haltestellen der öffentlichen Verkehrsmittel mit regelmäßigen Verbindungen mit 500m.  Während etwas mehr als die Hälfte über öffentliche Freiflächen im Umkreis von 500 m verfügt, haben nur rund 40 Prozent Zugang zu größeren öffentlichen Freiflächen. Der Prozentsatz der Bevölkerung von Baltimore mit Zugang zu einem Lebensmittelmarkt, einem Supermarkt, einem öffentlichen Freiraum oder einem größeren Freiraum und öffentlichen Verkehrsmitteln im Umkreis von 500 m ist im Vergleich zu anderen untersuchten Städten weit unterdurchschnittlich.</t>
  </si>
  <si>
    <t>Die Verfügbarkeit und Qualität der Stadt- und Verkehrspolitik zur Förderung von Gesundheit und Nachhaltigkeit in Phoenix ist im Vergleich zu anderen Städten unterdurchschnittlich.  In einigen Politikbereichen, die sich auf die Begehbarkeit und den öffentlichen Verkehr beziehen, fehlen Phoenix Richtlinien sowie spezifische Standards und messbare Ziele.  Phoenix fehlt auch eine Anforderung an eine Gesundheitsverträglichkeitsprüfung von städtischen und verkehrspolitischen Interventionen.  Die überwiegende Mehrheit der Stadtteile in Phoenix hat im Vergleich zu den 25 Städten in dieser internationalen Studie eine geringe Begehbarkeit. Um die Ziele der WHO zur Steigerung der körperlichen Aktivität zu erreichen, leben nur 16 % der Einwohner in Phoenix in Stadtteilen, die die Dichteschwellenwerte erreichen, und nur 51 % leben in Stadtteilen, die die Schwellenwerte für die Straßenanbindung erreichen.  Ebenso leben nur 24% der Einwohner in Stadtteilen mit Zugang zu Haltestellen der öffentlichen Verkehrsmittel mit regelmäßigen Verbindungen im Umkreis von 500 m.  Weniger als 50% der Bewohner haben Zugang zu öffentlichen Freiflächen innerhalb von 500 m, und nur ein Viertel lebt innerhalb von 500 m von einem größeren öffentlichen Freiraum.  Der Anteil der Bevölkerung von Phoenix mit Zugang zu einem Lebensmittelmarkt, einem Supermarkt, einem öffentlichen Freiraum oder einer großen öffentlichen Freifläche oder einer Haltestelle der öffentlichen Verkehrsmittel im Umkreis von 500 m ist im Vergleich zu anderen untersuchten Städten deutlich unterdurchschnittlich.</t>
  </si>
  <si>
    <t>Die Verfügbarkeit von Stadt- und Verkehrspolitiken, die Gesundheit und Nachhaltigkeit in Seattle unterstützen, ist im Vergleich zu anderen Städten durchschnittlich.  Die Qualität der verfügbaren Daten liegt jedoch in Bezug auf ihre Spezifität, Messbarkeit und Übereinstimmung mit der Evidenz leicht unter dem Durchschnitt. Seattle scheint keine Notwendigkeit für eine gesundheitsbezogene Folgenabschätzung von städtischen und verkehrsbezogenen Interventionen zu haben.  Obwohl Seattle zahlreiche Standards für die Begehbarkeit hat, fehlen einigen messbare Ziele.  Es fehlen auch Standards und messbare Ziele für einige öffentliche Verkehrsmittel und öffentliche Freiraumpolitiken.  Die überwiegende Mehrheit der Stadtteile in Seattle hat im Vergleich zu den 25 Städten in dieser internationalen Studie eine geringe Begehbarkeit. Nur 6% der Einwohner von Seattle leben in Stadtteilen, die Dichteschwellenwerte erreichen, und nur 43% leben in Stadtteilen, die die Schwellenwerte für die Straßenanbindung erfüllen, um die Ziele der WHO zur Steigerung der körperlichen Aktivität zu erreichen.  Ebenso leben nur 27% der Einwohner in Vierteln mit Zugang zu Haltestellen der öffentlichen Verkehrsmittel mit regelmäßigen Verbindungen im Umkreis von 500 m.  Rund 50% der Bewohner haben Zugang zu öffentlichen Freiflächen im Umkreis von 500 m, und nur 35% leben innerhalb von 500 m von einem größeren öffentlichen Freiraum.  Der Anteil der Bevölkerung mit Zugang innerhalb von 500 m zu öffentlichen Verkehrsmitteln, öffentlichen Freiflächen, Conveience Stoes und Lebensmittelmärkten in Seattle liegt deutlich unter anderen untersuchten Städten.</t>
  </si>
  <si>
    <t xml:space="preserve">Die Verfügbarkeit und Qualität der Stadt- und Verkehrspolitik zur Förderung von Gesundheit und Nachhaltigkeit in São Paulo ist im Vergleich zu anderen Städten überdurchschnittlich hoch. São Paulo integriert gesundheitsorientierte Maßnahmen in seine städtische Verkehrspolitik, aber dieser Fokus fehlt in seiner städtischen Stadtpolitik.  Es enthält auch keine Anforderungen an die Gesundheitsverträglichkeitsprüfung von Städtischen und Verkehrsinterventionen.  In einigen Politikbereichen wie Begehbarkeit und öffentliche Verkehrsmittel fehlen in São Paulo Standards und messbare Ziele. Nichtsdestotrotz ist die überwiegende Mehrheit der Viertel in São Paulo im Vergleich zu den 25 Städten in dieser internationalen Studie sehr gut begehbar.  Um die Ziele der WHO zur Steigerung der körperlichen Betätigung zu erreichen, leben 99 % der Einwohner in São Paulo in Stadtteilen, die dichteschwellen, und 70 % in Stadtteilen, die die Schwellenwerte für die Straßenanbindung erreichen.  Insbesondere einige Einwohner von São Paulo leben jedoch möglicherweise in Vierteln, die die Dichte und Straßenanbindung überschreiten, die körperliche Aktivität fördern. Vierundneunzig Prozent der Einwohner leben in Stadtteilen mit Zugang zu Haltestellen der öffentlichen Verkehrsmittel mit regelmäßigen Verbindungen.  Fast drei Viertel der Bewohner haben Zugang zu öffentlichen Freiflächen im Umkreis von 500 m, aber nur 16% leben innerhalb von 500 m von einem größeren öffentlichen Freiraum.  Der Prozentsatz der Bevölkerung in São Paulo mit Zugang innerhalb von 500 m von einem Lebensmittelmarkt, einem Supermarkt oder einer anderen öffentlichen Freifläche ist im Vergleich zu anderen untersuchten Städten knapp unterdurchschnittlich, aber der Zugang zu großen öffentlichen Freiflächen ist weit unter dem Durchschnitt. </t>
  </si>
  <si>
    <t>Die Verfügbarkeit von Stadt- und Verkehrspolitiken, die Gesundheit und Nachhaltigkeit in Hongkong unterstützen, ist im Vergleich zu anderen Städten durchschnittlich.  Die Qualität der verfügbaren Maßnahmen ist jedoch in Bezug auf ihre Spezifität, Messbarkeit und Übereinstimmung mit gesundheitsbezogenen Erkenntnissen überdurchschnittlich hoch. Hongkong scheint jedoch in seiner städtischen oder Verkehrspolitik keine spezifischen gesundheitsorientierten Maßnahmen zu ergreifen; und hat keine Anforderung an eine Gesundheitsverträglichkeitsprüfung von Städtischen und Verkehrsinterventionen.  Obwohl es eine Reihe von politischen Standards gibt, fehlen vielen messbare Ziele.  Nichtsdestotrotz ist die überwiegende Mehrheit der Viertel in Hongkong im Vergleich zu den 25 Städten in dieser internationalen Studie sehr gut begehbar. Was die Schwellenwerte zur Erreichung der WHO-Ziele zur Steigerung der körperlichen Aktivität betrifft, so leben fast 100 % der Einwohner Hongkongs in Stadtteilen, die die Dichteschwellenwerte erreichen, und 92 % in Stadtvierteln, die die Schwellenwerte für die Straßenanbindung erreichen.  Einige Einwohner Hongkongs leben jedoch möglicherweise in Vierteln, die die Dichte und Straßenanbindung überschreiten, die körperliche Aktivität fördern. Die überwiegende Mehrheit der Einwohner (83,6%) hat Zugang zu Haltestellen des öffentlichen Nahverkehrs mit regelmäßigem Verkehr.  Während fast 90% der Bewohner Zugang zu öffentlichen Freiflächen im Umkreis von 500 m haben, leben nur 54% innerhalb von 500 m von einem größeren öffentlichen Freiraum.  Im Vergleich zu anderen untersuchten Städten haben mehr Einwohner Hongkongs Zugang zu allen Annehmlichkeiten, die innerhalb von 500 m untersucht wurden.</t>
  </si>
  <si>
    <t>Die Verfügbarkeit von Maßnahmen zur Förderung von Gesundheit und Nachhaltigkeit in Chennai liegt im Vergleich zu anderen Städten knapp unter dem Durchschnitt.  Die Qualität der verfügbaren Maßnahmen liegt jedoch in Bezug auf ihre Spezifität, Messbarkeit und Übereinstimmung mit gesundheitsbezogenen Erkenntnissen weit unter dem Durchschnitt. Chennai scheint in seiner städtischen Stadtpolitik keine spezifischen gesundheitsorientierten Maßnahmen oder Anforderungen an die Gesundheitsverträglichkeitsprüfung von Verkehrs- und Landnutzungsmaßnahmen zu haben.  Nichtsdestotrotz ist die Mehrheit der Stadtteile im Vergleich zu den 25 Städten in dieser internationalen Studie begehbar.  Fast alle Stadtteile von Chennai erfüllen die Dichteschwellen, um die Who-Ziele zur Steigerung der körperlichen Aktivität zu erreichen, und fast 80% erreichen die Schwellenwerte für die Straßenanbindung. Einige Einwohner von Chennai leben jedoch möglicherweise in Vierteln, die die Dichte und Straßenanbindung überschreiten, die körperliche Aktivität fördern. Bemerkenswert ist, dass nur 3,2% der Einwohner Zugang zu Haltestellen der öffentlichen Verkehrsmittel mit regelmäßigen Verbindungen innerhalb von 500 m haben, obwohl unsere Studie keine informellen öffentlichen Verkehrsmittel umfasst.  Weniger als 50% der Einwohner haben öffentliche Freiflächen im Umkreis von 500 m, und nur 11,3% haben Zugang zu größeren öffentlichen Freiflächen. Im Vergleich zu anderen untersuchten Städten ist der Prozentsatz der Einwohner von Chennai mit Zugang innerhalb von 500 m zu allen untersuchten Annehmlichkeiten weit unter dem Durchschnitt.</t>
  </si>
  <si>
    <t>Die Verfügbarkeit und Qualität der Richtlinien zur Unterstützung begehbarer Viertel in Bangkok sind weit unter dem Durchschnitt. Bangkok fehlen politische Standards, die spezifisch, messbar und auf Evidenz für gesunde Städte abgestimmt sind.  Abgesehen von der Innenstadt haben die meisten Stadtteile eine geringe Begehbarkeit im Vergleich zu den 25 Städten in dieser internationalen Studie.   Obwohl die meisten Einwohner Bangkoks in Stadtteilen leben, die dichte Schwellenwerte erfüllen, um die Ziele der WHO zur Steigerung der körperlichen Aktivität zu erreichen, scheint weniger als die Hälfte in Vierteln zu leben, die die Schwellenwerte für die Straßenanbindung erreichen. Einige Einwohner von Chennai leben möglicherweise in Vierteln, die die Dichte und Straßenanbindung überschreiten, die körperliche Aktivität fördern.  Eine Minderheit der Einwohner hat Zugang zu regelmäßigen Haltestellen der öffentlichen Verkehrsmittel und öffentlichen Freiflächen im Umkreis von 500 m, und noch weniger (6,5%) haben Zugang zu größeren öffentlichen Freiflächen.  Im Vergleich zu anderen untersuchten Städten ist der Anteil der Einwohner Bangkoks mit Zugang innerhalb von 500 m zu allen untersuchten Annehmlichkeiten weit unter dem Durchschnitt.</t>
  </si>
  <si>
    <t xml:space="preserve">Insgesamt war die Verfügbarkeit und Qualität der Stadt- und Verkehrspolitik, die Gesundheit und Nachhaltigkeit in Hanoi unterstützt, im Vergleich zu anderen Städten unterdurchschnittlich. Hanoi scheint in seiner städtischen oder Verkehrspolitik keine spezifischen gesundheitsorientierten Maßnahmen zu haben.  Im Gegensatz zu vielen anderen Städten scheint es jedoch eine Anforderung an eine gesundheitsbezogene Folgenabschätzung von städtischen und verkehrspolitischen Eingriffen zu haben, obwohl sich keine Luftverschmutzungspolitik auf die Landnutzungs- und Verkehrsplanung bezieht.  Es scheint auch an spezifischen Standards oder messbaren Zielen für gesundheitsfördernde Funktionen der gebauten Umwelt zu fehlen.  Nichtsdestotrotz sind die Viertel in der Innenstadt von Hanoi im Vergleich zu den 25 Städten in dieser internationalen Studie sehr gut begehbar. In Bezug auf Schwellenwerte zur Erreichung der WHO-Ziele zur Steigerung der körperlichen Aktivität leben fast 93 % der Einwohner in Stadtteilen, die die Dichteschwellenwerte erreichen, obwohl nur 56 % in Stadtteilen leben, die die Schwellenwerte für die Straßenanbindung erreichen. Einige Hannoi-Bewohner leben jedoch möglicherweise in Vierteln, die die Dichte und Straßenanbindung überschreiten, die körperliche Aktivität fördern.  Nur 11,2% der Einwohner haben auch Zugang zu Haltestellen der öffentlichen Verkehrsmittel mit regelmäßigen Diensten, aber informelle öffentliche Verkehrsmittel waren nicht enthalten.  Nur 25% der Bewohner haben Zugang zu öffentlichen Freiflächen innerhalb von 500 m, und nur 14% leben innerhalb von 500 m von einem größeren öffentlichen Freiraum.  Im Vergleich zu anderen untersuchten Städten ist der Anteil der Einwohner in Hanoi mit Zugang zu öffentlichen Freiflächen und öffentlichen Verkehrsmitteln mit regelmäßigem Verkehr im Umkreis von 500 m deutlich unterdurchschnittlich. </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</si>
  <si>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</si>
  <si>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Stadt- und Verkehrspolitiken, die Gesundheit und Nachhaltigkeit in Gent unterstützen, liegt im Vergleich zu anderen Städten knapp unter dem Durchschnitt. Die Qualität der verfügbaren Maßnahmen in Bezug auf ihre Spezifität, Messbarkeit und Übereinstimmung mit gesundheitsbezogenen Erkenntnissen liegt jedoch leicht über dem Durchschnitt.  Gent scheint keine gesundheitsbezogenen Folgenabschätzungen für städtische und verkehrspolitische Interventionen zu verlangen.  Es scheint auch an spezifischen Standards oder messbaren Zielen für die Politik des öffentlichen Verkehrs zu mangeln.  Nichtsdestotrotz sind im Vergleich zu den 25 Städten in dieser internationalen Studie viele Stadtteile in Gent sehr gut begehbar, mit geringerer Begehbarkeit am Stadtrand. In Bezug auf Schwellenwerte zur Erreichung der WHO-Ziele zur Steigerung der körperlichen Aktivität leben keine Einwohner in Genter Wohnvierteln, die Dichteschwellenwerte erreichen, obwohl nur 55 % in Stadtteilen leben, die die Schwellenwerte für die Straßenanbindung erreichen.  Die Mehrheit der Einwohner (87%) hat Zugang zu Haltestellen des öffentlichen Nahverkehrs im Umkreis von 500 m, obwohl die Häufigkeit der Servicedaten nicht verfügbar waren.  Während die überwiegende Mehrheit der Bewohner Zugang zu öffentlichen Freiflächen im Umkreis von 500 m hat, leben nur 63% innerhalb von 500 m von einem größeren öffentlichen Freiraum.  Letzteres scheint räumlich gemustert zu sein.  Im Vergleich zu anderen untersuchten Städten ist der Anteil der Bevölkerung in Gent mit Zugang zu Lebensmittelmärkten und großen öffentlichen Freiflächen innerhalb von 500m überdurchschnittlich hoch.</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</si>
  <si>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</si>
  <si>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und Qualität der Stadt- und Verkehrspolitik zur Förderung von Gesundheit und Nachhaltigkeit in Olomouc liegt im Vergleich zu anderen Städten knapp unter dem Durchschnitt.  Olomouc scheint weder spezifische gesundheitsorientierte Maßnahmen in seiner städtischen und verkehrspolitischen Stadt- und Verkehrspolitik noch Anforderungen an die Gesundheitsverträglichkeitsprüfung zu haben. Darüber hinaus fehlen ihr in vielen Politikbereichen spezifische Standards und messbare Ziele.  Dennoch sind im Vergleich zu den 25 Städten in dieser Studie die meisten Stadtteile in Olomouc begehbar, mit Ausnahme der äußeren Vororte.  Was die Schwellenwerte zur Erreichung der WHO-Ziele zur Steigerung der körperlichen Aktivität betrifft, so lebt kein Einwohner von Olomouc in Stadtteilen, die die Mindestdichteziele erreichen, und 54,2 % erfüllen die Schwellenwerte für die Straßenanbindung. Die überwiegende Mehrheit der Einwohner (89%) hat Zugang zu Haltestellen des öffentlichen Nahverkehrs mit 500 m, obwohl für Olomouc keine Daten zur Häufigkeit der Dienste verfügbar waren.  Ebenso hat die überwiegende Mehrheit der Bewohner öffentliche Freiflächen innerhalb von 500 m, aber nur 46% haben Zugang zu größeren öffentlichen Freiflächen. Der Zugang zu größeren öffentlichen Freiräumen schien räumlich gemustert zu sein. Der Anteil der Bevölkerung in Olomouc mit Zugang zu allen untersuchten Annehmlichkeiten ist ähnlich wie in anderen untersuchten Städten.</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</si>
  <si>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</si>
  <si>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Insgesamt sind die Verfügbarkeit und Qualität der Stadt- und Verkehrspolitik zur Förderung von Gesundheit und Nachhaltigkeit in Odense im Vergleich zu anderen untersuchten Städten weit überdurchschnittlich. Odense hat jedoch keine Anforderungen an die Bewertung der gesundheitlichen Auswirkungen von Verkehrs- und Landnutzungsinterventionen.  Für viele seiner gebauten Umwelt- und Verkehrsstandards fehlen ihm auch messbare Ziele. Im Vergleich zu den 25 Städten in dieser internationalen Studie sind die meisten Stadtteile in Odense begehbar, außer am Stadtrand. Im Hinblick auf die Erreichung der WHO-Ziele zur Steigerung der körperlichen Aktivität leben zwar keine Einwohner in Vierteln, die die Mindestgrenzen für die Bevölkerungsdichte erreichen, aber 85 % leben in Stadtteilen, die die Schwellenwerte für die Straßenanbindung erreichen.  Fast 60% der Einwohner haben Zugang zu Haltestellen der öffentlichen Verkehrsmittel mit regelmäßigen Verbindungen im Umkreis von 500 m.  Fast alle Bewohner haben öffentliche Freiflächen im Umkreis von 500 m, und etwa drei Viertel der Bewohner haben auch Zugang zu größeren öffentlichen Freiflächen.   Im Vergleich zu anderen untersuchten Städten liegt der Anteil der Bevölkerung in Odense mit Zugang zu großen öffentlichen Freiflächen deutlich über dem Durchschnitt.</t>
  </si>
  <si>
    <t>Insgesamt sind die Verfügbarkeit und Qualität der Stadt- und Verkehrspolitik, die Gesundheit und Nachhaltigkeit in Barcelona unterstützt, im Vergleich zu vielen anderen Städten in der Studie deutlich überdurchschnittlich. Barcelona hat jedoch keine spezifische Gesundheitsorientierung? Maßnahmen in der Städtischen Und Verkehrspolitik in Ballungsräumen oder Anforderungen an die Gesundheitsverträglichkeitsprüfung.  Im Vergleich zu den 25 Städten in dieser internationalen Studie ist die Mehrheit der Stadtteile in Barcelona sehr gut begehbar. Daher erfüllt die Mehrheit der Stadtteile die Schwellenwerte für Bevölkerungsdichte und Straßenanbindung, um die Ziele der WHO zur Steigerung der körperlichen Aktivität zu erreichen.  Drei Viertel der Bewohner haben Zugang zu Haltestellen der öffentlichen Verkehrsmittel mit regelmäßigen Dienstleistungen und die meisten Bewohner haben öffentliche Freiflächen im Umkreis von 500 m. weniger als zwei Drittel haben jedoch Zugang zu größeren öffentlichen Freiflächen.   Im Vergleich zu anderen untersuchten Städten liegt der Anteil der Bevölkerung in Barcelona mit Zugang zu einem Lebensmittelmarkt, einem Supermarkt und öffentlichen Verkehrsmitteln mit regelmäßigem Service im Umkreis von 500 m weit über dem Durchschnitt. Der Anteil mit Zugang zu einem großen öffentlichen Freiraum ist unterdurchschnittlich.</t>
  </si>
  <si>
    <t>Die Verfügbarkeit und Qualität der Stadt- und Verkehrspolitik zur Förderung von Gesundheit und Nachhaltigkeit in Valencia ist im Vergleich zu anderen untersuchten Städten weit überdurchschnittlich. Im Vergleich zu den 25 Städten in dieser internationalen Studie ist die Mehrheit der Stadtteile begehbar, und die Nachbarschaften erfüllen die Schwellenwerte für Bevölkerungsdichte und Straßenanbindung, um die Ziele der WHO zur Steigerung der körperlichen Aktivität zu erreichen.  Die Mehrheit der Bewohner hat Zugang zu regelmäßig bedienten Haltestellen des öffentlichen Nahverkehrs und öffentlichen Freiflächen im Umkreis von 500 m, aber nur 43% haben Zugang zu größeren öffentlichen Freiflächen.  Im Vergleich zu anderen untersuchten Städten ist der Anteil der Bevölkerung mit Zugang zu einem Lebensmittelmarkt, einem Supermarkt und regelmäßigen öffentlichen Verkehrsmitteln im Umkreis von 500 m überdurchschnittlich hoch. und der Zugang zu jedem öffentlichen Freiraum und größeren öffentlichen Freiraum ist unterdurchschnittlich.</t>
  </si>
  <si>
    <t>Die Verfügbarkeit und Qualität der Stadt- und Verkehrspolitik zur Förderung von Gesundheit und Nachhaltigkeit in Vic ist im Vergleich zu anderen Städten überdurchschnittlich hoch.  Vic scheint jedoch keine spezifischen gesundheitsorientierten Maßnahmen in seinen städtischen Verkehrspolitiken oder Anforderungen an die Gesundheitsverträglichkeitsprüfung zu haben.   Im Vergleich zu den 25 Städten in dieser internationalen Studie war etwa die Hälfte der Stadtteile in Vic sehr gut begehbar, aber dies war tendenziell räumlich gemustert zugunsten der Innenstadt.  In Bezug auf Schwellenwerte zur Erreichung der WHO-Ziele zur Steigerung der körperlichen Aktivität leben nur 24 % der Einwohner von Vic in Stadtteilen, die die Mindestgrenzen für die Bevölkerungsdichte und 56 % die Schwellenwerte für die Straßenanbindung erfüllen. Fast 60% der Einwohner haben Zugang zu Haltestellen des öffentlichen Nahverkehrs mit 500 m, obwohl Daten zur Häufigkeit der Dienstleistungen nicht verfügbar waren.  In ähnlicher Weise hat die überwiegende Mehrheit der Bewohner öffentliche Freiflächen innerhalb von 500 m, und drei Viertel der Bewohner haben Zugang zu größeren öffentlichen Freiflächen. Der Zugang zu größeren öffentlichen Freiflächen schien räumlich gemustert zu sein, wobei die in den südlichen Vierteln von Vic weniger gut bedient waren. Der Anteil der Bevölkerung mit Zugang zu öffentlichen Verkehrsmitteln innerhalb von 500 m in Vic war niedriger als in den anderen untersuchten Städten; und der Anteil mit Zugang zu öffentlichen Freiflächen und einem Supermarkt war durchschnittlich.</t>
  </si>
  <si>
    <t>Die Verfügbarkeit und Qualität der Stadt- und Verkehrspolitik zur Förderung von Gesundheit und Nachhaltigkeit in Belfast ist im Vergleich zu anderen untersuchten Städten weit überdurchschnittlich. Doch obwohl Belfast viele Standards für gebaute Umweltmerkmale hat, um begehbare Städte zu schaffen, mit Ausnahme der Politik des öffentlichen Freiraums, scheint es ihnen an messbaren politischen Zielen zu mangeln.  Im Vergleich zu den 25 Städten in dieser internationalen Studie ist die Mehrheit der Stadtteile in Belfast jedoch begehbar, wenn auch weniger im Süden und am Stadtrand.  Was die Schwellenwerte zur Erreichung der WHO-Ziele zur Steigerung der körperlichen Aktivität betrifft, so leben 40 % der Einwohner von Belfast in Stadtteilen, die die Schwellenwerte für die Bevölkerungsdichte erfüllen, und drei Viertel in Stadtteilen, die die Schwellenwerte für die Straßenanbindung erfüllen. Fast drei Viertel der Einwohner haben auch Zugang zu Haltestellen des öffentlichen Nahverkehrs mit regelmäßigem Verkehr.  Im Vergleich zu anderen Städten haben jedoch weniger Einwohner öffentliche Freiflächen im Umkreis von 500 m und nur 47%, die Zugang zu größeren öffentlichen Freiflächen haben.  Darüber hinaus ist der Zugang zu größeren öffentlichen Freiflächen räumlich gemustert, wobei einige Bereiche schlecht bedient sind.   Im Vergleich zu anderen untersuchten Städten ist der Anteil der Bevölkerung in Belfast mit Zugang zu einem Lebensmittelmarkt und öffentlichen Freiflächen im Umkreis von 500 m unterdurchschnittlich.</t>
  </si>
  <si>
    <t>Die Verfügbarkeit von Stadt- und Verkehrspolitiken zur Förderung von Gesundheit und Nachhaltigkeit in Lissabon ist im Vergleich zu anderen Städten überdurchschnittlich hoch.  Die Qualität der verfügbaren Maßnahmen in Bezug auf Spezifität, Messbarkeit und Konsistenz mit Gesundheitsnachweisen ist jedoch durchschnittlich. Lissabon fehlten mehrere Standards für gebaute Umweltmerkmale, um begehbare Städte zu schaffen, und in vielen Politikbereichen schien es an messbaren Zielen zu mangeln.  Dennoch ist im Vergleich zu den 25 Städten in dieser internationalen Studie die Mehrheit der Stadtteile in Lissabon begehbar.   In Bezug auf schwellenwerte zur Erreichung der WHO-Ziele zur Steigerung der körperlichen Aktivität leben fast alle Einwohner lissabons in Stadtteilen, die die Schwellenwerte für bevölkerungsdichte und Straßenanbindung erfüllen. Einige Einwohner lissabons leben jedoch möglicherweise in Vierteln, die die Dichte und die Straßenanbindung überschreiten, die körperliche Aktivität fördern.  Die überwiegende Mehrheit der Einwohner hat Zugang zu Haltestellen der öffentlichen Verkehrsmittel mit regelmäßigen Verbindungen (92,8%) und öffentlichen Freiflächen (~ 90%) im Umkreis von 500 m.  Allerdings haben nur 51% der Bewohner Zugang zu größeren öffentlichen Freiflächen.  Darüber hinaus ist der Zugang zu größeren öffentlichen Freiflächen räumlich gemustert, wobei einige Bereiche schlecht bedient sind.   Im Vergleich zu den anderen untersuchten Städten ist der Anteil der Bevölkerung in Lissabon mit Zugang zu einem Lebensmittelmarkt, einem Supermarkt und einer Haltestelle der öffentlichen Verkehrsmittel mit regelmäßigem Service im Umkreis von 500 m überdurchschnittlich hoch.</t>
  </si>
  <si>
    <t>Die Verfügbarkeit von Stadt- und Verkehrspolitiken, die Gesundheit und Nachhaltigkeit in Adelaide unterstützen, ist im Vergleich zu Studien anderer Städte überdurchschnittlich hoch. Die Qualität dieser Politiken ist jedoch unterdurchschnittlich. Adelaide scheint keine Verkehrsplanungspolitik zu haben, die gesundheitsorientierte Maßnahmen oder Luftverschmutzungsstrategien im Zusammenhang mit der Verkehrs- oder Flächennutzungsplanung umfasst.  Es erfordert auch keine Bewertung der gesundheitlichen Auswirkungen von Verkehrs- und Landnutzungseinsätzen.   Im Vergleich zu den 25 Städten in dieser internationalen Studie hat die überwiegende Mehrheit der Stadtteile in Adelaide eine geringe Begehbarkeit.  In Bezug auf Schwellenwerte zur Erreichung der WHO-Ziele zur Steigerung der körperlichen Aktivität erreicht kein Viertel in Adelaide Schwellenwerte für die Bevölkerungsdichte und nur 13% erreichen Schwellenwerte für die Straßenanbindung. Nur 54% der Einwohner haben Zugang zu Haltestellen der öffentlichen Verkehrsmittel mit regelmäßigen Verbindungen.  Die Mehrheit der Bewohner hat einige öffentliche Freiflächen im Umkreis von 500 m.  Dies sinkt jedoch auf nur 58%, die Zugang zu größeren öffentlichen Freiflächen haben, und der Zugang ist räumlich strukturiert. Im Vergleich zu den anderen untersuchten Städten ist der Anteil der Bevölkerung in Adelaide mit Zugang zu einem Lebensmittelmarkt, einem Supermarkt und in geringerem Maße öffentlichen Verkehrsmitteln mit regelmäßigem Service im Umkreis von 500 m unterdurchschnittlich.</t>
  </si>
  <si>
    <t>Insgesamt ist die Verfügbarkeit und Qualität der Stadt- und Verkehrspolitik, die Gesundheit und Nachhaltigkeit in Melbourne unterstützt, im Vergleich zu anderen Städten überdurchschnittlich hoch.  Im Vergleich zu den 25 Städten in dieser internationalen Studie hat die Mehrheit der Stadtteile in Melbourne jedoch eine geringe Begehbarkeit; und die Begehbarkeit und der Zugang zu öffentlichen Verkehrsmitteln sind ungleich verteilt, was innerstädtische und mittlere Vorstadtviertel begünstigt.  In Bezug auf Schwellenwerte zur Erreichung der WHO-Ziele zur Steigerung der körperlichen Aktivität leben 20 % oder weniger Einwohner von Melbourne in Stadtteilen, die die Schwellenwerte für Bevölkerungsdichte und Straßenanbindung erfüllen.  Nur die Hälfte der Einwohner hat Zugang zu Haltestellen der öffentlichen Verkehrsmittel mit regelmäßigen Verbindungen im Umkreis von 500 m.  Während die Mehrheit der Bewohner einige öffentliche Freiflächen innerhalb von 500 m hat, sinkt dies auf zwei Drittel, die Zugang zu größeren öffentlichen Freiflächen haben. Im Vergleich zu anderen untersuchten Städten ist der Anteil der Einwohner von Melbourne mit Zugang zu Convenience-Stores, Lebensmittelmärkten und Haltestellen der öffentlichen Verkehrsmittel mit regelmäßigem Service innerhalb von 500 m unterdurchschnittlich.</t>
  </si>
  <si>
    <t>Insgesamt ist die Verfügbarkeit und Qualität der Stadt- und Verkehrspolitik, die Gesundheit und Nachhaltigkeit in Sydney unterstützt, im Vergleich zu anderen Städten überdurchschnittlich hoch.  Im Vergleich zu den 25 Städten in dieser internationalen Studie hat die Mehrheit der Stadtteile in Sydney jedoch eine geringe Begehbarkeit; und die Begehbarkeit ist ungleich verteilt und begünstigt innerstädtische Gebiete.  In Bezug auf schwellenwerte zur Erreichung der WHO-Ziele zur Steigerung der körperlichen Aktivität leben nur 51 % der Einwohner Sydneys in Stadtteilen, die die Schwellenwerte für die Bevölkerungsdichte erfüllen, und nur 13 % leben in Stadtteilen, die die Schwellenwerte für die Straßenanbindung erfüllen.  Rund 60% der Einwohner von Sydney haben Zugang zu Haltestellen der öffentlichen Verkehrsmittel mit regelmäßigen Verbindungen im Umkreis von 500 m.  Während die Mehrheit der Bewohner einige öffentliche Freiflächen innerhalb von 500 m hat, sinkt dies auf 60% mit Zugang zu größeren öffentlichen Freiflächen. Im Vergleich zu anderen untersuchten Städten ist der Anteil der Bevölkerung in Sydney mit Zugang innerhalb von 500 Zugang zu Convenience-Stores und Lebensmittelmärkten unterdurchschnittlich; Der Zugang zu öffentlichen Verkehrsmitteln war jedoch auf Augenhöhe mit den meisten anderen untersuchten Städten.</t>
  </si>
  <si>
    <t>Insgesamt ist die Verfügbarkeit und Qualität der Stadt- und Verkehrspolitik, die Gesundheit und Nachhaltigkeit in Auckland unterstützt, im Vergleich zu anderen Städten unterdurchschnittlich. Auckland scheint keine Verkehrsplanungspolitik zu haben, die gesundheitsorientierte Maßnahmen oder Luftverschmutzungsmanagement umfasst; noch Anforderungen an die Bewertung der gesundheitlichen Auswirkungen oder die Wohndichte und die Straßenanbindungsstandards.  Im Vergleich zu den 25 Städten in dieser internationalen Studie hat die Mehrheit der Stadtteile in Auckland eine geringe Begehbarkeit.  Nur eines von fünf oder weniger Stadtteilen erreicht die Schwellenwerte für Dichte und Straßenanbindung, um die Ziele der WHO zur Steigerung der körperlichen Aktivität zu erreichen. Nur 56% der Einwohner haben Zugang zu Haltestellen der öffentlichen Verkehrsmittel mit regelmäßigen Verbindungen.  Die Mehrheit der Bewohner hat einen öffentlichen Freiraum im Umkreis von 500 m, obwohl dies auf zwei Drittel sinkt, die Zugang zu größeren öffentlichen Freiflächen haben.   Im Vergleich zu anderen untersuchten Städten ist der Anteil der Bevölkerung mit Zugang zu einem Lebensmittelmarkt oder einer Haltestelle der öffentlichen Verkehrsmittel mit regelmäßigem Service im Umkreis von 500 m etwas unterdurchschnittlich.</t>
  </si>
  <si>
    <t>Transitabilidad vecinal en relación con 25 ciudades</t>
  </si>
  <si>
    <t>(arriba) {:.1f}% de la población cumple con el umbral mínimo* para la densidad de población del vecindario ({:,} {})</t>
  </si>
  <si>
    <t>(arriba) {:.1f}% de la población cumple con el umbral mínimo* para la densidad de intersección de calles vecinales ({:,} {})</t>
  </si>
  <si>
    <t>(arriba) {:.1f}% de la población vive en barrios con puntuaciones de transitabilidad superiores a la mediana de 25 ciudades internacionales</t>
  </si>
  <si>
    <t>Puntuación media de 25 ciudades a nivel internacional</t>
  </si>
  <si>
    <t>Proporcione una foto de "imagen de héroe" de alta resolución que muestre un espacio público o de ciudad agradable y transitable para esta ciudad, idealmente en formato .jpg con dimensiones en la proporción de 21:10 (por ejemplo, 2100px por 1000px)</t>
  </si>
  <si>
    <t>Proporcione una foto de "imagen de héroe" de alta resolución que muestre un espacio público o de ciudad agradable y transitable para esta ciudad, idealmente en formato .jpg con dimensiones en la proporción de 1: 1 (por ejemplo, 1000px por 1000px)</t>
  </si>
  <si>
    <t>* Los umbrales se basan en nuestro modelado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los vecindarios ultradensos (&gt;15,000 personas por km²) pueden tener beneficios decrecientes para la actividad física.  Este es un tema importante para futuras investigaciones.</t>
  </si>
  <si>
    <t>Diseño urbano y políticas de transporte que apoyen la salud y la sostenibilidad</t>
  </si>
  <si>
    <t>% de 25 ciudades con requisitos cumplidos, por ingresos del país</t>
  </si>
  <si>
    <t>Los vecindarios transitables brindan oportunidades para estilos de vida activos, saludables y sostenibles al tener una densidad de población suficiente pero no excesiva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t>
  </si>
  <si>
    <t>Requisitos para el acceso del transporte público al empleo y a los servicios</t>
  </si>
  <si>
    <t>Si bien se encontró que la disponibilidad y la calidad de las políticas urbanas y de transporte y la infraestructura vecinal que respaldan la salud y la sostenibilidad en Maiduguri estaban muy por debajo del promedio en comparación con otras ciudades, la disponibilidad de datos para Maiduguri fue limitada y esto puede explicar parcialmente nuestros hallazgos. Aunque Maiduguri tiene una política de contaminación del aire relacionada con el uso de la tierra, parece carecer de requisitos de planificación urbana que incluyan otras acciones específicas centradas en la salud y estándares específicos y medibles para crear vecindarios transitables y un acceso equitativo al transporte público y al espacio público abierto. En relación con las 25 ciudades de este estudio internacional, la mayoría de los barrios de Maiduguri no parecen ser transitables, y los barrios transitables parecen tener un patrón espacial a lo largo de las principales redes de carreteras. En cuanto a los umbrales para las intervenciones en entornos construidos para alcanzar los objetivos de la OMS de aumentar la actividad física, el 95,9% de los residentes en Maiduguri viven en barrios que cumplen con el umbral de densidad, aunque solo el 29% vive en barrios que cumplen con los umbrales de conectividad de las calles. Esto último podría reflejar la falta de datos sobre las rutas informales. En particular, muchos residentes de Maiduguri pueden vivir en vecindarios que exceden los niveles de densidad y conectividad de la calle que fomentan la actividad física. Solo el 10% de los residentes tienen acceso a paradas de transporte público, con evidencia de que el acceso está modelado espacialmente a lo largo de las principales redes de carreteras. Muy pocos residentes tienen acceso a espacios abiertos públicos dentro de los 500 m, y solo el 0.5% de los residentes tienen acceso a espacios abiertos públicos más grandes, concentrados en el noreste de la ciudad.</t>
  </si>
  <si>
    <t>La disponibilidad y calidad de las políticas urbanas y de transporte que apoyan la salud y la sostenibilidad en la Ciudad de México está justo por debajo del promedio en comparación con otras ciudades. La Ciudad de México no parece tener acciones específicas centradas en la salud en su política de transporte metropolitano ni requisitos para la evaluación del impacto en la salud para las intervenciones urbanas o de transporte.  También carece de políticas de contaminación del aire relacionadas con el uso de la tierra.  Muchos estándares de políticas disponibles carecen de especificidad, mensurabilidad y/o consistencia con la evidencia de salud. Sin embargo, en relación con las 25 ciudades en este estudio internacional, la mayoría de los barrios de la Ciudad de México son transitables.  En términos de umbrales para las intervenciones en entornos construidos para alcanzar los objetivos de la OMS de aumentar la actividad física, el 98.1% de los residentes en la Ciudad de México viven en vecindarios que cumplen con el umbral de densidad mínima y el 77% cumple con el umbral de conectividad vial.  Sin embargo, en particular, muchos residentes en la Ciudad de México viven en vecindarios que pueden exceder los niveles de densidad y conectividad de las calles que fomentan la actividad física.  Solo el 20% de los residentes tiene acceso a paradas de transporte público con servicios regulares, con evidencia de que el acceso está diseñado espacialmente favoreciendo el centro de la ciudad.  Solo el 50% de los residentes tienen acceso a algún espacio público abierto dentro de los 500 m, y aún menos (20%) tienen acceso a un espacio abierto público más grande.  ¿La proporción de la población con acceso a menos de 500 metros de un mercado de alimentos, tienda de conveniencia, cualquier espacio público abierto, transporte público y grande? espacio público abierto, está muy por debajo de la media en comparación con otras ciudades estudiadas.</t>
  </si>
  <si>
    <t>La disponibilidad de políticas que apoyen la salud y la sostenibilidad en Baltimore está por debajo del promedio, y la calidad de las disponibles está muy por debajo del promedio en comparación con otras ciudades. Baltimore no parece requerir una evaluación del impacto en la salud de las intervenciones de transporte y uso de la tierra, y tiene pocas políticas específicas y medibles de transporte público y espacios abiertos.   Aparte del centro de la ciudad, la mayoría de los barrios de Baltimore tienen una baja transitabilidad en relación con las 25 ciudades de este estudio internacional.   Menos de un tercio de los barrios cumplen con los umbrales mínimos de densidad para alcanzar los objetivos de la OMS de aumentar la actividad física, y solo la mitad cumple con los umbrales de conectividad de las calles.  Una minoría de residentes tiene acceso a paradas de transporte público con servicios regulares a 500 metros.  Mientras que poco más de la mitad tiene espacio público abierto dentro de los 500 m, solo alrededor del 40 por ciento tiene acceso a espacios abiertos públicos más grandes. El porcentaje de la población de Baltimore con acceso a menos de 500 metros a un mercado de alimentos, tienda de conveniencia, cualquier espacio abierto público o un espacio abierto más grande y transporte público está muy por debajo del promedio en comparación con otras ciudades estudiadas.</t>
  </si>
  <si>
    <t>La disponibilidad y la calidad de las políticas urbanas y de transporte que apoyan la salud y la sostenibilidad en Phoenix están por debajo del promedio en comparación con otras ciudades.  En algunas áreas de políticas relacionadas con la transitabilidad y el transporte público, Phoenix carece de políticas, así como de estándares específicos y objetivos medibles.  Phoenix también carece de un requisito para la evaluación del impacto en la salud de las intervenciones urbanas y de transporte.  La gran mayoría de los barrios de Phoenix tienen una baja transitabilidad en relación con las 25 ciudades de este estudio internacional. Para alcanzar los objetivos de la OMS de aumentar la actividad física, solo el 16% de los residentes en Phoenix viven en vecindarios que cumplen con los umbrales de densidad y solo el 51% vive en vecindarios que cumplen con los umbrales de conectividad de las calles.  Del mismo modo, solo el 24% de los residentes viven en barrios con acceso a paradas de transporte público con servicios regulares a menos de 500 metros.  Menos del 50% de los residentes tienen acceso a algún espacio público abierto dentro de los 500 m, y solo una cuarta parte vive a menos de 500 m de un espacio abierto público más grande.  La proporción de la población de Phoenix con acceso a menos de 500 metros a un mercado de alimentos, una tienda de conveniencia, cualquier espacio público abierto o un gran espacio abierto público o una parada de transporte público está muy por debajo del promedio en comparación con otras ciudades estudiadas.</t>
  </si>
  <si>
    <t>La disponibilidad de políticas urbanas y de transporte que apoyen la salud y la sostenibilidad en Seattle es promedio en comparación con otras ciudades.  Sin embargo, la calidad de los disponibles está ligeramente por debajo del promedio en términos de su especificidad, mensurabilidad y consistencia con la evidencia de salud. Seattle no parece tener un requisito para la evaluación del impacto en la salud de las intervenciones urbanas y de transporte.  Aunque Seattle tiene numerosos estándares de transitabilidad, algunos carecen de objetivos medibles.  También carece de estándares y objetivos medibles para algunas políticas de transporte público y espacios públicos abiertos.  La gran mayoría de los vecindarios en Seattle tienen baja transitabilidad en relación con las 25 ciudades en este estudio internacional. Solo el 6% de los residentes en Seattle viven en vecindarios que cumplen con los umbrales de densidad y solo el 43% vive en vecindarios que cumplen con los umbrales de conectividad de las calles para alcanzar los objetivos de la OMS de aumentar la actividad física.  Del mismo modo, solo el 27% de los residentes viven en barrios con acceso a paradas de transporte público con servicios regulares a menos de 500 metros.  Alrededor del 50% de los residentes tienen acceso a algún espacio público abierto dentro de los 500 m, y solo el 35% vive a menos de 500 m de un espacio abierto público más grande.  La proporción de la población con acceso a menos de 500 metros al transporte público, el espacio público abierto, las empresas de conveiencia y los mercados de alimentos en Seattle, está muy por debajo de otras ciudades estudiadas.</t>
  </si>
  <si>
    <t xml:space="preserve">La disponibilidad y calidad de las políticas urbanas y de transporte que apoyan la salud y la sostenibilidad en São Paulo está por encima del promedio en comparación con otras ciudades. São Paulo incorpora acciones centradas en la salud en su política de transporte metropolitano, pero este enfoque falta en su política urbana metropolitana.  Tampoco tiene requisitos para la evaluación del impacto en la salud de las intervenciones urbanas y de transporte.  En algunas áreas de políticas como la transitabilidad y el transporte público, São Paulo carece de estándares y objetivos medibles. Sin embargo, la gran mayoría de los barrios de São Paulo son altamente transitables en relación con las 25 ciudades de este estudio internacional.  Para alcanzar los objetivos de la OMS de aumentar la actividad física, el 99% de los residentes en São Paulo viven en barrios que cumplen con los umbrales de densidad y el 70% vive en vecindarios que cumplen con los umbrales de conectividad de las calles.  Sin embargo, en particular, algunos residentes de São Paulo pueden vivir en barrios que exceden los niveles de densidad y conectividad de las calles que fomentan la actividad física. El noventa y cuatro por ciento de los residentes viven en barrios con acceso a paradas de transporte público con servicios regulares.  Casi tres cuartas partes de los residentes tienen acceso a algún espacio abierto público dentro de los 500 m, pero solo el 16% vive a menos de 500 metros de un espacio abierto público más grande.  El porcentaje de la población en São Paulo con acceso a menos de 500 metros de un mercado de alimentos, tienda de conveniencia o cualquier espacio abierto público está justo por debajo del promedio en comparación con otras ciudades estudiadas, pero el acceso a grandes espacios públicos abiertos está muy por debajo del promedio. </t>
  </si>
  <si>
    <t>La disponibilidad de políticas urbanas y de transporte que apoyen la salud y la sostenibilidad en Hong Kong es promedio en comparación con otras ciudades.  Sin embargo, la calidad de las pólizas disponibles está por encima del promedio en términos de su especificidad, mensurabilidad y consistencia con la evidencia de salud. Sin embargo, Hong Kong no parece tener acciones específicas centradas en la salud en sus políticas urbanas o de transporte metropolitano; y no tiene ningún requisito para la evaluación del impacto en la salud de las intervenciones urbanas y de transporte.  Aunque tiene una serie de normas de política, muchas carecen de objetivos mensurables.  No obstante, la gran mayoría de los barrios de Hong Kong son altamente transitables en relación con las 25 ciudades de este estudio internacional. En cuanto a los umbrales para alcanzar los objetivos de la OMS de aumentar la actividad física, casi el 100% de los residentes de Hong Kong viven en barrios que cumplen los umbrales de densidad y el 92% en barrios que cumplen los umbrales de conectividad en las calles.  Sin embargo, algunos residentes de Hong Kong pueden vivir en vecindarios que exceden los niveles de densidad y conectividad de las calles que fomentan la actividad física. La gran mayoría de los residentes (83,6%) tiene acceso a paradas de transporte público con servicios regulares.  Mientras que casi el 90% de los residentes residentes tienen acceso a algún espacio abierto público dentro de los 500 m, solo el 54% vive a menos de 500 metros de un espacio abierto público más grande.  En comparación con otras ciudades estudiadas, más residentes de Hong Kong tienen acceso a todos los servicios estudiados dentro de los 500 metros.</t>
  </si>
  <si>
    <t>La disponibilidad de políticas que apoyen la salud y la sostenibilidad en Chennai está justo por debajo del promedio en comparación con otras ciudades.  Sin embargo, la calidad de las pólizas disponibles está muy por debajo del promedio en términos de su especificidad, mensurabilidad y consistencia con la evidencia de salud. Chennai no parece tener acciones específicas centradas en la salud en su política urbana metropolitana o requisitos para la evaluación del impacto en la salud de las intervenciones de transporte y uso de la tierra.  Sin embargo, la mayoría de los barrios son transitables en relación con las 25 ciudades de este estudio internacional.  Casi todos los barrios de Chennai cumplen con los umbrales de densidad para alcanzar los objetivos de la OMS de aumentar la actividad física, y casi el 80% alcanza los umbrales de conectividad de las calles. Sin embargo, algunos residentes de Chennai pueden vivir en vecindarios que exceden los niveles de densidad y conectividad de la calle que fomentan la actividad física. En particular, solo el 3,2% de los residentes tiene acceso a paradas de transporte público con servicios regulares dentro de los 500 metros, aunque nuestro estudio no incluye oportunidades de transporte público informal.  Menos del 50% de los residentes tienen espacio público abierto dentro de los 500 m, y solo el 11.3% tiene acceso a espacios abiertos públicos más grandes. En comparación con otras ciudades estudiadas, el porcentaje de residentes de Chennai con acceso a menos de 500 metros a todos los servicios estudiados está muy por debajo del promedio.</t>
  </si>
  <si>
    <t>La disponibilidad y la calidad de las políticas de apoyo a los barrios transitables de Bangkok están muy por debajo de la media. Bangkok carece de estándares de políticas que sean específicos, medibles y alineados con la evidencia sobre ciudades saludables.  Aparte del centro de la ciudad, la mayoría de los barrios tienen una baja transitabilidad en relación con las 25 ciudades en este estudio internacional.   Aunque la mayoría de los residentes de Bangkok viven en barrios que cumplen los umbrales de densidad para alcanzar los objetivos de la OMS de aumentar la actividad física, menos de la mitad parece vivir en barrios que cumplen los umbrales de conectividad en las calles. Algunos residentes de Chennai pueden vivir en vecindarios que exceden los niveles de densidad y conectividad de la calle que fomentan la actividad física.  Una minoría de residentes tiene acceso a paradas regulares de transporte público y espacios abiertos públicos dentro de los 500 m, y aún menos (6,5%) tienen acceso a espacios abiertos públicos más grandes.  En comparación con otras ciudades estudiadas, la proporción de residentes de Bangkok con acceso a menos de 500 metros a todos los servicios estudiados está muy por debajo del promedio.</t>
  </si>
  <si>
    <t xml:space="preserve">En general, la disponibilidad y la calidad de las políticas urbanas y de transporte que apoyan la salud y la sostenibilidad en Hanoi estuvieron por debajo del promedio en comparación con otras ciudades. Hanoi no parece tener acciones específicas centradas en la salud en sus políticas urbanas o de transporte metropolitano.  Sin embargo, a diferencia de muchas otras ciudades, parece tener un requisito para la evaluación del impacto en la salud de las intervenciones urbanas y de transporte, aunque no hay políticas de contaminación del aire relacionadas con el uso de la tierra y la planificación del transporte.  También parece carecer de estándares específicos u objetivos medibles para las características del entorno construido que apoyan la salud.  Sin embargo, los barrios en el centro de la ciudad de Hanoi son altamente transitables en relación con las 25 ciudades en este estudio internacional. En cuanto a los umbrales para alcanzar los objetivos de la OMS de aumentar la actividad física, casi el 93% de los residentes viven en barrios que cumplen los umbrales de densidad, aunque solo el 56% vive en barrios que cumplen los umbrales de conectividad de las calles. Sin embargo, algunos residentes de Hannoi pueden vivir en vecindarios que exceden los niveles de densidad y conectividad de la calle que fomentan la actividad física.  Solo el 11,2% de los residentes también tiene acceso a paradas de transporte público con servicios regulares, pero no se incluyeron los servicios de transporte público informal.  Solo el 25% de los residentes tienen acceso a algún espacio público abierto dentro de los 500 m, y solo el 14% vive a menos de 500 m de un espacio abierto público más grande.  En comparación con otras ciudades estudiadas, la proporción de residentes en Hanoi con acceso dentro de los 500 metros al espacio abierto público y al transporte público con servicios regulares está muy por debajo del promedio. </t>
  </si>
  <si>
    <t xml:space="preserve">La disponibilidad y la calidad de las políticas urbanas y de transporte que apoyan la salud y la sostenibilidad en Graz están muy por encima de la media en comparación con otras ciudades estudiadas.  Sin embargo, Graz no parece tener políticas que requieran evaluaciones del impacto en la salud de las intervenciones urbanas y de transporte, y no se identificó información sobre el gasto en infraestructura de transporte por modo.  También parece carecer de objetivos mensurables para algunos estándares de transporte público y relacionados con la transitabilidad.  Sin embargo, la mayoría de los barrios de Graz son altamente transitables en relación con las 25 ciudades de este estudio internacional. En cuanto a los umbrales para alcanzar los objetivos de la OMS de aumentar la actividad física, el 44% de los residentes viven en barrios de Graz que cumplen los umbrales de densidad, y el 81,3% vive en barrios que cumplen los umbrales de conectividad de las calles.  La gran mayoría de los residentes (92%) tiene acceso a paradas de transporte público con 500 m, aunque no se disponía de datos de frecuencia de servicio.  Si bien la gran mayoría de los residentes también tienen acceso a algún espacio abierto público dentro de los 500 m, solo el 39% vive a menos de 500 m de un espacio abierto público más grande, y este acceso parece estar marcadamente modelado espacialmente, con acceso alto en el norte de la ciudad y a lo largo del río Mur, pero más bajo en el sur, particularmente al oeste del Mur. En comparación con otras ciudades estudiadas, la proporción de la población en Graz con acceso a grandes espacios públicos abiertos está por debajo del promedio. </t>
  </si>
  <si>
    <t>La disponibilidad de políticas urbanas y de transporte que apoyen la salud y la sostenibilidad en Gante está justo por debajo de la media en comparación con otras ciudades. Sin embargo, la calidad de las políticas disponibles en términos de su especificidad, mensurabilidad y consistencia con la evidencia de salud está ligeramente por encima del promedio.  Gante no parece requerir evaluaciones del impacto en la salud de las intervenciones urbanas y de transporte.  También parece carecer de normas específicas u objetivos mensurables para las políticas de transporte público.  Sin embargo, en relación con las 25 ciudades de este estudio internacional, muchos barrios de Gante son altamente transitables, con una menor transitabilidad en la periferia urbana. En cuanto a los umbrales para alcanzar los objetivos de la OMS de aumentar la actividad física, ningún residente vive en barrios de Gante que cumplan los umbrales de densidad, aunque solo el 55% vive en barrios que cumplen los umbrales de conectividad de las calles.  La mayoría de los residentes (87%) tienen acceso a paradas de transporte público a menos de 500 metros, aunque no se disponía de datos de frecuencia de servicio.  Si bien la gran mayoría de los residentes tienen acceso a algún espacio abierto público dentro de los 500 m, solo el 63% vive a menos de 500 m de un espacio abierto público más grande.  Este último parece tener un patrón espacial.  En comparación con otras ciudades estudiadas, la proporción de la población en Gante con acceso a mercados de alimentos y grandes espacios públicos abiertos dentro de los 500 m está por encima del promedio.</t>
  </si>
  <si>
    <t>La disponibilidad de políticas de apoyo a los barrios transitables en Berna está por encima de la media en comparación con otras ciudades.  Sin embargo, la calidad de las pólizas disponibles es solo promedio en términos de su especificidad, mensurabilidad y consistencia con la evidencia de salud. Berna no parece tener un requisito para la evaluación del impacto en la salud de las intervenciones urbanas y de transporte.  Sin embargo, la gran mayoría de los barrios de Berna son transitables en comparación con otras ciudades estudiadas.  Casi el 60% de la población vive en barrios que cumplen los umbrales de densidad para alcanzar los objetivos de la OMS de aumentar la actividad física, y el 98,2% alcanza los umbrales de conectividad en las calles.  Casi todos los residentes (91,8%) tienen acceso a paradas de transporte público con servicios regulares.  Todos los residentes tienen acceso a un espacio público abierto dentro de los 500 m y el 80% vive a menos de 500 m de un espacio abierto público más grande.  Este último parece tener un patrón social.  En comparación con otras ciudades estudiadas, la proporción de la población en Berna con acceso a todos los servicios examinados está muy por encima de la media.</t>
  </si>
  <si>
    <t>La disponibilidad y la calidad de las políticas urbanas y de transporte que apoyan la salud y la sostenibilidad en Olomouc están justo por debajo de la media en comparación con otras ciudades.  Olomouc no parece tener acciones específicas centradas en la salud en sus políticas urbanas y de transporte metropolitano ni requisitos para la evaluación del impacto en la salud. Además, en muchos ámbitos políticos, carece de normas específicas y objetivos mensurables.  No obstante, en relación con las 25 ciudades de este estudio, la mayoría de los barrios de Olomouc son transitables, a excepción de las zonas suburbanas exteriores.  En cuanto a los umbrales para alcanzar los objetivos de la OMS de aumentar la actividad física, ningún residente de Olomouc vive en barrios que cumplan los objetivos de umbral de densidad mínima y el 54,2% cumple con los umbrales de conectividad de las calles. La gran mayoría de los residentes (89%) tienen acceso a paradas de transporte público con 500 m, aunque los datos sobre la frecuencia de los servicios no estaban disponibles para Olomouc.  Del mismo modo, la gran mayoría de los residentes tienen espacio público abierto dentro de los 500 m, pero solo el 46% tiene acceso a espacios abiertos públicos más grandes. El acceso a espacios abiertos públicos más grandes parecía tener un patrón espacial. La proporción de la población en Olomouc con acceso a todos los servicios examinados es similar a otras ciudades estudiadas.</t>
  </si>
  <si>
    <t>La disponibilidad de políticas urbanas y de transporte que apoyen la salud y la sostenibilidad en Colonia está justo por debajo de la media en comparación con otras ciudades.  Sin embargo, la calidad de las pólizas disponibles está ligeramente por encima del promedio en términos de su especificidad, mensurabilidad y consistencia con la evidencia de salud. Colonia no parece tener acciones específicas centradas en la salud en su política de transporte metropolitano ni requisitos para la evaluación del impacto en la salud.  Sin embargo, la mayoría de los barrios de Colonia son transitables en comparación con otras ciudades estudiadas.  Mientras que solo el 21,6% de los barrios cumplen con los umbrales de densidad para alcanzar los objetivos de la OMS de aumentar la actividad física, el 72% alcanza los umbrales de conectividad en las calles.  El sesenta por ciento de los residentes tienen acceso a paradas de transporte público con servicios regulares a menos de 500 metros.  La gran mayoría de los residentes tienen espacio público abierto dentro de los 500 m, pero solo dos tercios tienen acceso a espacios abiertos públicos más grandes.  En comparación con otras ciudades estudiadas, la proporción de la población en Colonia con acceso a tiendas de conveniencia, mercados de alimentos y grandes espacios públicos abiertos dentro de los 500 m está por encima del promedio.</t>
  </si>
  <si>
    <t>En general, la disponibilidad y la calidad de las políticas urbanas y de transporte que apoyan la salud y la sostenibilidad en Odense están muy por encima de la media en comparación con otras ciudades estudiadas. Sin embargo, Odense no tiene requisitos para la evaluación del impacto en la salud de las intervenciones de transporte y uso de la tierra.  Para muchos de sus estándares de entorno construido y transporte, también carece de objetivos medibles. En relación con las 25 ciudades de este estudio internacional, la mayoría de los barrios de Odense son transitables, excepto en la periferia urbana. Sin embargo, en términos de alcanzar los objetivos de la OMS para aumentar la actividad física, mientras que ningún residente vive en vecindarios que cumplen con los umbrales mínimos de densidad de población, el 85% vive en vecindarios que cumplen con los umbrales de conectividad de las calles.  Casi el 60% de los residentes tienen acceso a paradas de transporte público con servicios regulares a menos de 500 metros.  Casi todos los residentes tienen algún espacio público abierto dentro de los 500 m, y aproximadamente tres cuartas partes de los residentes también tienen acceso a un espacio abierto público más grande.   En comparación con otras ciudades estudiadas, la proporción de la población en Odense con acceso a grandes espacios públicos abiertos está muy por encima de la media.</t>
  </si>
  <si>
    <t>En general, la disponibilidad y la calidad de las políticas urbanas y de transporte que apoyan la salud y la sostenibilidad en Barcelona están muy por encima de la media en comparación con muchas otras ciudades del estudio. Sin embargo, Barcelona no tiene un enfoque específico en la salud?? acciones en las políticas urbanas y de transporte metropolitano o requisitos para la evaluación del impacto en salud.  En relación con las 25 ciudades de este estudio internacional, la mayoría de los barrios de Barcelona son muy transitables. Por lo tanto, la mayoría de los barrios cumplen con los umbrales de densidad de población y conectividad de las calles para alcanzar los objetivos de la OMS de aumentar la actividad física.  Tres cuartas partes de los residentes tienen acceso a paradas de transporte público con servicios regulares y la mayoría de los residentes tienen algún espacio público abierto a menos de 500 m; sin embargo, menos de dos tercios tienen acceso a espacios abiertos públicos más grandes.   En comparación con otras ciudades estudiadas, la proporción de la población en Barcelona con acceso a menos de 500 metros a un mercado de alimentos, tienda de conveniencia y transporte público con un servicio regular está muy por encima de la media. La proporción con acceso a un gran espacio público abierto está por debajo de la media.</t>
  </si>
  <si>
    <t>La disponibilidad y calidad de las políticas urbanas y de transporte que apoyan la salud y la sostenibilidad en Valencia están muy por encima de la media en comparación con otras ciudades estudiadas. En relación con las 25 ciudades de este estudio internacional, la mayoría de los barrios son transitables y los barrios cumplen con los umbrales de densidad de población y conectividad de las calles para alcanzar los objetivos de la OMS de aumentar la actividad física.  La mayoría de los residentes tienen acceso a paradas de transporte público con servicio regular y espacio público abierto dentro de los 500 m, pero solo el 43% tiene acceso a espacios abiertos públicos más grandes.  En comparación con otras ciudades estudiadas, la proporción de la población con acceso dentro de los 500 metros a un mercado de alimentos, una tienda de conveniencia y un transporte público regular está por encima del promedio; y el acceso a cualquier espacio público abierto y espacio abierto público más grande está por debajo del promedio.</t>
  </si>
  <si>
    <t>La disponibilidad y la calidad de las políticas urbanas y de transporte que apoyan la salud y la sostenibilidad en Vic están por encima de la media en comparación con otras ciudades.  Sin embargo, Vic no parece tener acciones específicas centradas en la salud en sus políticas de transporte metropolitano o requisitos para la evaluación del impacto en la salud.   En relación con las 25 ciudades de este estudio internacional, alrededor de la mitad de los barrios de Vic eran altamente transitables, pero esto tendía a tener un patrón espacial que favorecía el centro de la ciudad.  En términos de umbrales para alcanzar los objetivos de la OMS de aumentar la actividad física, solo el 24% de los residentes de Vic viven en barrios que cumplen con los umbrales mínimos de densidad de población y el 56% cumple con los umbrales de conectividad de las calles. Casi el 60% de los residentes tiene acceso a paradas de transporte público con 500 m, aunque no se disponía de datos sobre la frecuencia de los servicios.  Del mismo modo, la gran mayoría de los residentes tienen espacio público abierto dentro de los 500 m, y tres cuartas partes de los residentes tienen acceso a espacios abiertos públicos más grandes. El acceso a espacios abiertos públicos más grandes parecía tener un patrón espacial, con aquellos en los barrios del sur de Vic menos bien servidos. La proporción de la población con acceso al transporte público a menos de 500 metros en Vic fue inferior a la de las otras ciudades estudiadas; y la proporción con acceso a cualquier espacio público abierto y una tienda de conveniencia fue promedio.</t>
  </si>
  <si>
    <t>La disponibilidad y la calidad de las políticas urbanas y de transporte que apoyan la salud y la sostenibilidad en Belfast están muy por encima de la media en comparación con otras ciudades estudiadas. Sin embargo, a pesar de que Belfast tiene muchos estándares para las características del entorno construido para crear ciudades transitables, con la excepción de las políticas públicas de espacio abierto, parece ser una falta de objetivos políticos medibles.  Sin embargo, en relación con las 25 ciudades de este estudio internacional, la mayoría de los barrios de Belfast son transitables, aunque menos en el sur y en la periferia urbana.  En cuanto a los umbrales para alcanzar los objetivos de la OMS de aumentar la actividad física, el 40% de los residentes de Belfast viven en barrios que cumplen los umbrales de densidad de población y tres cuartas partes en barrios que cumplen los umbrales de conectividad de las calles. Casi tres cuartas partes de los residentes también tienen acceso a paradas de transporte público con servicios regulares.  Sin embargo, en comparación con otras ciudades, menos residentes tienen algún espacio público abierto dentro de los 500 m, y solo el 47% tiene acceso a espacios abiertos públicos más grandes.  Además, el acceso a espacios abiertos públicos más grandes está diseñado espacialmente con algunas áreas mal atendidas.   En comparación con otras ciudades estudiadas, la proporción de la población en Belfast con acceso a menos de 500 metros a un mercado de alimentos y cualquier espacio público abierto está por debajo del promedio.</t>
  </si>
  <si>
    <t>La disponibilidad de políticas urbanas y de transporte que apoyen la salud y la sostenibilidad en Lisboa está por encima de la media en comparación con otras ciudades.  Sin embargo, la calidad de las políticas disponibles en cuanto a especificidad, mensurabilidad y consistencia con la evidencia de salud es promedio. Lisboa carecía de varias normas sobre las características del entorno construido para crear ciudades transitables y, en muchos ámbitos políticos, parecía carecer de objetivos medibles.  Sin embargo, en relación con las 25 ciudades de este estudio internacional, la mayoría de los barrios de Lisboa son transitables.   En términos de umbrales para alcanzar los objetivos de la OMS de aumentar la actividad física, casi todos los residentes en Lisboa viven en barrios que cumplen con los umbrales de densidad de población y conectividad de las calles. Sin embargo, algunos residentes de Lisboa pueden vivir en barrios que exceden los niveles de densidad y conectividad de las calles que fomentan la actividad física.  La gran mayoría de los residentes tienen acceso a paradas de transporte público con servicios regulares (92,8%) y espacios públicos abiertos (~ 90%) a menos de 500 m.  Sin embargo, solo el 51% de los residentes tienen acceso a espacios abiertos públicos más grandes.  Además, el acceso a espacios abiertos públicos más grandes está diseñado espacialmente con algunas áreas mal atendidas.   En comparación con las otras ciudades estudiadas, la proporción de la población en Lisboa con acceso a menos de 500 metros a un mercado de alimentos, una tienda de conveniencia y una parada de transporte público con un servicio regular está por encima de la media.</t>
  </si>
  <si>
    <t>La disponibilidad de políticas urbanas y de transporte que apoyen la salud y la sostenibilidad en Adelaida está por encima del promedio en comparación con otros estudios de ciudades. Sin embargo, la calidad de esas políticas está por debajo de la media. Adelaida no parece tener políticas de planificación del transporte que incorporen acciones centradas en la salud o políticas de contaminación del aire relacionadas con el transporte o la planificación del uso de la tierra.  Tampoco requiere la evaluación del impacto en la salud de las intervenciones de transporte y uso de la tierra.   Por lo tanto, en relación con las 25 ciudades en este estudio internacional, la gran mayoría de los barrios de Adelaida tienen baja transitabilidad.  En términos de umbrales para alcanzar los objetivos de la OMS de aumentar la actividad física, ningún barrio de Adelaida alcanza los umbrales de densidad de población y solo el 13% alcanza los umbrales de conectividad de las calles. Solo el 54% de los residentes tiene acceso a paradas de transporte público con servicios regulares.  La mayoría de los residentes tienen algún espacio público abierto dentro de los 500 m.  Sin embargo, esto se reduce a solo el 58% que tiene acceso a espacios abiertos públicos más grandes, y el acceso tiene un patrón espacial. En comparación con las otras ciudades estudiadas, la proporción de la población en Adelaida con acceso a menos de 500 metros a un mercado de alimentos, una tienda de conveniencia y, en menor medida, una parada de transporte público con un servicio regular está por debajo del promedio.</t>
  </si>
  <si>
    <t>En general, la disponibilidad y la calidad de las políticas urbanas y de transporte que apoyan la salud y la sostenibilidad en Melbourne están por encima de la media en comparación con otras ciudades.  Sin embargo, en relación con las 25 ciudades de este estudio internacional, la mayoría de los barrios de Melbourne tienen baja transitabilidad; y la transitabilidad y el acceso al transporte público están distribuidos de manera inequitativa, favoreciendo a los barrios del centro de la ciudad y de los suburbios medios.  En términos de umbrales para alcanzar los objetivos de la OMS de aumentar la actividad física, el 20% o menos de los residentes de Melbourne viven en vecindarios que cumplen con los umbrales de densidad de población y conectividad de las calles.  Solo la mitad de los residentes tiene acceso a paradas de transporte público con servicios regulares a menos de 500 metros.  Si bien la mayoría de los residentes tienen algún espacio público abierto dentro de los 500 m, esto se reduce a dos tercios que tienen acceso a espacios abiertos públicos más grandes. En comparación con otras ciudades estudiadas, la proporción de residentes de Melbourne con acceso a tiendas de conveniencia, mercados de alimentos y paradas de transporte público con servicio regular dentro de los 500 metros está por debajo del promedio.</t>
  </si>
  <si>
    <t>En general, la disponibilidad y la calidad de las políticas urbanas y de transporte que apoyan la salud y la sostenibilidad en Sydney están por encima del promedio en comparación con otras ciudades.  Sin embargo, en relación con las 25 ciudades de este estudio internacional, la mayoría de los barrios de Sídney tienen baja transitabilidad; y la transitabilidad se distribuye de manera desigual, favoreciendo las zonas del centro de la ciudad.  En términos de umbrales para alcanzar los objetivos de la OMS de aumentar la actividad física, solo el 51% de los residentes de Sydney viven en vecindarios que cumplen con los umbrales de densidad de población, y solo el 13% vive en vecindarios que cumplen con los umbrales de conectividad de las calles.  Alrededor del 60% de los residentes de Sydney tienen acceso a paradas de transporte público con servicios regulares a menos de 500 metros.  Si bien la mayoría de los residentes tienen algún espacio público abierto dentro de los 500 m, esto se reduce al 60% con acceso a espacios abiertos públicos más grandes. En comparación con otras ciudades estudiadas, la proporción de la población en Sydney con acceso dentro de 500 accesos a tiendas de conveniencia y mercados de alimentos está por debajo del promedio; sin embargo, el acceso al transporte público estaba a la par con la mayoría de las otras ciudades estudiadas.</t>
  </si>
  <si>
    <t>En general, la disponibilidad y la calidad de las políticas urbanas y de transporte que apoyan la salud y la sostenibilidad en Auckland están por debajo del promedio en comparación con otras ciudades. Auckland no parece tener políticas de planificación del transporte que incorporen medidas centradas en la salud o la gestión de la contaminación del aire; ni requisitos para la evaluación del impacto en la salud o la densidad de viviendas y los estándares de conectividad de las calles.  En relación con las 25 ciudades de este estudio internacional, la mayoría de los barrios de Auckland tienen una baja transitabilidad.  Solo uno de cada cinco o menos barrios cumple con los umbrales de densidad y conectividad de las calles para alcanzar los objetivos de la OMS de aumentar la actividad física. Solo el 56% de los residentes tiene acceso a paradas de transporte público con servicios regulares.  La mayoría de los residentes tienen algún espacio público abierto dentro de los 500 m, aunque esto se reduce a dos tercios que tienen acceso a espacios abiertos públicos más grandes.   En comparación con otras ciudades estudiadas, el porcentaje de la población con acceso a menos de 500 metros a un mercado de alimentos o parada de transporte público con un servicio regular está ligeramente por debajo de la media.</t>
  </si>
  <si>
    <t>(arriba) {:.1f}% de la población cumple con el umbral mínimo* para la densidad de población en el barrio ({:,} {})</t>
  </si>
  <si>
    <t>(arriba) {:.1f}% de la población cumple con el umbral mínimo* para la densidad de población en la colonia ({:,} {})</t>
  </si>
  <si>
    <t>(arriba) {:.1f}% de la población cumple con el umbral mínimo* para la densidad de intersección de calles en la colonia ({:,} {})</t>
  </si>
  <si>
    <t>Mediana de las 25 ciudades a nivel internacional</t>
  </si>
  <si>
    <t>Proporcione una "imagen heróica" de alta resolución que muestre un espacio público o de ciudad agradable y transitable para esta ciudad, idealmente en formato .jpg con dimensiones en la proporción de 21:10 (por ejemplo, 2100px por 1000px)</t>
  </si>
  <si>
    <t>Proporcione una "imagen heróica" de alta resolución que muestre un espacio público o de ciudad agradable y transitable para esta ciudad, idealmente en formato .jpg con dimensiones en la proporción de 1: 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</si>
  <si>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</si>
  <si>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los valores medios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</si>
  <si>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Transitabilidad en {city}</t>
  </si>
  <si>
    <t>(abajo) Porcentaje de población con acceso a servicios a menos de 500 metros (m) en {city}, {country}.</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</si>
  <si>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Más detalles del estudio están disponibles en: https://doi.org/INSERT-DOI-HERE.  </t>
  </si>
  <si>
    <t>(abajo) Porcentaje de población con acceso a servicios dentro de 500 metros (m) en {city}, {country}.</t>
  </si>
  <si>
    <t>Caminabilidad en {city}</t>
  </si>
  <si>
    <t>Las colonias caminables brindan oportunidades para llevar estilos de vida activos , saludables y sostenible al tener una densidad de población suficiente pero no excesiva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</si>
  <si>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</si>
  <si>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Cita bibliográfica: Global Healthy &amp; Sustainable City-Indicators Collaboration. 2022. {city}, {country}—Healthy and Sustainable City Indicators  Report: Comparisons with 25 cities internationally. https://doi.org/INSERT-DOI-HERE</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</si>
  <si>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</si>
  <si>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</si>
  <si>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</si>
  <si>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</si>
  <si>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</si>
  <si>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</si>
  <si>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</si>
  <si>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</si>
  <si>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</si>
  <si>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</si>
  <si>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</si>
  <si>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</si>
  <si>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</si>
  <si>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</si>
  <si>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</si>
  <si>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Requisitos para o acesso do transporte público ao emprego e serviços</t>
  </si>
  <si>
    <t>Resumo</t>
  </si>
  <si>
    <t>Embora a disponibilidade e a qualidade das políticas urbanas e de transporte e a infraestrutura de vizinhança que apoiam a saúde e a sustentabilidade em Maiduguri tenha sido bem abaixo da média em comparação com outras cidades, a disponibilidade de dados para Maiduguri foi limitada e isso pode explicar parcialmente nossos achados. Embora Maiduguri tenha uma política de poluição atmosférica relacionada ao uso da terra, parece não ter requisitos de planejamento urbano que incluam outras ações específicas focadas na saúde, e padrões específicos e mensuráveis para criar bairros andáveis e acesso equitativo ao transporte público e ao espaço público aberto. Em relação às 25 cidades deste estudo internacional, a maioria dos bairros de Maiduguri não parecem ser andáveis, e quaisquer bairros andáveis parecem estar espacialmente padronizados ao longo das principais redes rodoviárias. Em termos de limiares para intervenções ambientais construídas para atingir metas da OMS para aumentar a atividade física, 95,9% dos moradores de Maiduguri vivem em bairros que atendem ao limite de densidade, embora apenas 29% morem em bairros que atendam aos limites de conectividade de rua. Este último poderia refletir a falta de dados que em rotas informais. Notavelmente, muitos moradores de Maiduguri podem viver em bairros que excedam níveis de densidade e conectividade de rua que incentivam a atividade física. Apenas 10% dos moradores têm acesso a paradas de transporte público, com evidências de que o acesso é espacialmente padronizado ao longo das principais redes rodoviárias. Pouquíssimos moradores têm acesso a espaço público aberto dentro de 500m, e apenas 0,5% dos moradores têm acesso a maior espaço público aberto, concentrado no nordeste da cidade.</t>
  </si>
  <si>
    <t>A disponibilidade e a qualidade das políticas urbanas e de transporte que apoiam a saúde e a sustentabilidade na Cidade do México é um pouco abaixo da média em comparação com outras cidades. A Cidade do México não parece ter ações específicas com foco em saúde em sua política de transporte metropolitano nem requisitos para avaliação de impacto em saúde para intervenções urbanas ou de transporte.  Também carece de políticas de poluição atmosférica relacionadas ao uso da terra.  Muitas normas políticas disponíveis carecem de especificidade, mensuração e/ou consistência com evidências de saúde. No entanto, em relação às 25 cidades deste estudo internacional, a maioria dos bairros da Cidade do México são andáveis.  Em termos de limiares para intervenções ambientais construídas para atingir as metas da OMS para aumentar a atividade física, 98,1% dos moradores da Cidade do México vivem em bairros que atendem ao limite mínimo de densidade e 77% cumprem o limite de conectividade de rua.  No entanto, notavelmente muitos residentes na Cidade do México vivem em bairros que podem exceder níveis de densidade e conectividade de rua que incentivam a atividade física.  Apenas 20% dos moradores têm acesso a paradas de transporte público com serviços regulares, com evidências de que o acesso é espacialmente padronizado favorecendo o centro da cidade.  Apenas 50% dos moradores têm acesso a algum espaço público aberto dentro de 500m, e ainda menos (20%) têm acesso a espaços públicos maiores.  A proporção da população com acesso a um mercado de alimentos, loja de conveniência, algum espaço público aberto, transporte público e grande? espaço público aberto, é bem abaixo da média em comparação com outras cidades estudadas.</t>
  </si>
  <si>
    <t>A disponibilidade de políticas de apoio à saúde e à sustentabilidade em Baltimore está abaixo da média, e a qualidade das disponíveis é bem abaixo da média em comparação com outras cidades. Baltimore não parece exigir avaliação do impacto na saúde das intervenções de transporte e uso da terra, e tem poucas políticas específicas e mensuradas de transporte público e espaço aberto.   Além do centro da cidade, a maioria dos bairros de Baltimore tem baixa caminhabilidade em relação às 25 cidades deste estudo internacional.   Menos de um terço dos bairros cumprem limites mínimos de densidade para atingir metas da OMS para aumentar a atividade física, e apenas metade atende aos limites de conectividade de rua.  Uma minoria de moradores tem acesso a paradas de transporte público com serviços regulares com 500m.  Enquanto pouco mais da metade tem espaço público aberto dentro de 500m, apenas cerca de 40% têm acesso a espaços públicos maiores. A porcentagem da população de Baltimore com acesso a 500m a um mercado de alimentos, loja de conveniência, qualquer espaço público aberto ou um espaço aberto maior e transporte público é bem abaixo da média em comparação com outras cidades estudadas.</t>
  </si>
  <si>
    <t>A disponibilidade e a qualidade das políticas urbanas e de transporte que apoiam a saúde e a sustentabilidade em Phoenix estão abaixo da média em comparação com outras cidades.  Em algumas áreas políticas relacionadas à caminhabilidade e transporte público, Phoenix carece de políticas, bem como normas específicas e metas mensuráveis.  Phoenix também não tem uma exigência para avaliação do impacto na saúde das intervenções urbanas e de transporte.  A grande maioria dos bairros de Phoenix tem baixa caminhabilidade em relação às 25 cidades deste estudo internacional. Para atingir as metas da OMS para aumentar a atividade física, apenas 16% dos moradores de Phoenix vivem em bairros que cumprem limites de densidade e apenas 51% vivem em bairros que atendem aos limites de conectividade de rua.  Da mesma forma, apenas 24% dos moradores vivem em bairros com acesso a paradas de transporte público com serviços regulares dentro de 500 m.  Menos de 50% dos moradores têm acesso a algum espaço público aberto dentro de 500m, e apenas um quarto vive dentro de 500m de um espaço público maior aberto.  A proporção da população de Phoenix com acesso a um mercado de alimentos, loja de conveniência, qualquer espaço público aberto ou um grande espaço público aberto ou uma parada de transporte público é bem abaixo da média em comparação com outras cidades estudadas.</t>
  </si>
  <si>
    <t>A disponibilidade de políticas urbanas e de transporte que apoiem a saúde e a sustentabilidade em Seattle é média em comparação com outras cidades.  No entanto, a qualidade dos disponíveis é ligeiramente abaixo da média em termos de especificidade, mensuração e consistência com evidências de saúde. Seattle não parece ter um requisito para avaliação do impacto na saúde das intervenções urbanas e de transporte.  Embora Seattle tenha inúmeros padrões de caminhabilidade, alguns não têm alvos mensuráveis.  Também carece de normas e metas mensuráveis para algumas políticas de transporte público e espaço público.  A grande maioria dos bairros de Seattle tem baixa caminhabilidade em relação às 25 cidades deste estudo internacional. Apenas 6% dos moradores de Seattle vivem em bairros que cumprem limites de densidade e apenas 43% vivem em bairros que cumprem os limites de conectividade das ruas para atingir as metas da OMS para aumentar a atividade física.  Da mesma forma, apenas 27% dos moradores vivem em bairros com acesso a paradas de transporte público com serviços regulares dentro de 500m.  Cerca de 50% dos moradores têm acesso a algum espaço público aberto dentro de 500m, e apenas 35% vivem dentro de 500m de um espaço público maior.  A proporção da população com acesso dentro de 500m ao transporte público, espaço público aberto, conveiência e mercados alimentícios em Seattle, está bem abaixo de outras cidades estudadas.</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</si>
  <si>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</si>
  <si>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 disponibilidade de políticas urbanas e de transporte que apoiem a saúde e a sustentabilidade em Hong Kong é média em comparação com outras cidades.  No entanto, a qualidade das políticas disponíveis está acima da média em termos de especificidade, mensuração e consistência com evidências de saúde. No entanto, Hong Kong não parece ter ações específicas voltadas para a saúde em suas políticas urbanas ou de transporte metropolitanas; e não tem exigência para avaliação do impacto na saúde das intervenções urbanas e de transporte.  Embora tenha uma série de normas políticas, muitos não têm metas mensuráveis.  No entanto, a grande maioria dos bairros de Hong Kong são altamente andáveis em relação às 25 cidades deste estudo internacional. Em termos de limites para atingir as metas da OMS para aumentar a atividade física, quase 100% dos residentes em Hong Kong vivem em bairros que cumprem limites de densidade e 92% em bairros que atendem aos limites de conectividade das ruas.  No entanto, alguns moradores de Hong Kong podem viver em bairros que excedam níveis de densidade e conectividade de rua que incentivam a atividade física. A grande maioria dos moradores (83,6%) tem acesso a paradas de transporte público com serviços regulares.  Enquanto quase 90% dos moradores têm acesso a algum espaço público aberto dentro de 500m, apenas 54% vivem dentro de 500m de um espaço público maior.  Em comparação com outras cidades estudadas, mais moradores de Hong Kong têm acesso a todas as comodidades estudadas dentro de 500m.</t>
  </si>
  <si>
    <t>A disponibilidade de políticas de apoio à saúde e à sustentabilidade em Chennai é um pouco abaixo da média em comparação com outras cidades.  No entanto, a qualidade das políticas disponíveis está bem abaixo da média em termos de especificidade, mensuração e consistência com evidências de saúde. Chennai não parece ter ações específicas com foco em saúde em sua política urbana metropolitana ou requisitos para avaliação do impacto na saúde das intervenções de transporte e uso do terra.  No entanto, a maioria dos bairros é andável em relação às 25 cidades deste estudo internacional.  Quase todos os bairros de Chennai cumprem limites de densidade para atingir as metas da OMS para aumentar a atividade física, e quase 80% atingem limites de conectividade de rua. No entanto, alguns moradores de Chennai podem viver em bairros que excedam níveis de densidade e conectividade de rua que incentivam a atividade física. Notavelmente, apenas 3,2% dos moradores têm acesso a paradas de transporte público com serviços regulares dentro de 500m, embora nosso estudo não inclua oportunidades informais de transporte público.  Menos de 50% dos moradores têm espaço público aberto dentro de 500m, e apenas 11,3% têm acesso a espaços públicos maiores. Em comparação com outras cidades estudadas, o percentual de moradores de Chennai com acesso dentro de 500m a todas as comodidades estudadas é bem abaixo da média.</t>
  </si>
  <si>
    <t>A disponibilidade e a qualidade das políticas de apoio aos bairros andáveis em Bangkok estão bem abaixo da média. Bangkok carece de padrões políticos específicos, mensuráveis e alinhados com evidências em cidades saudáveis.  Além do centro da cidade, a maioria dos bairros tem baixa caminhabilidade em relação às 25 cidades deste estudo internacional.   Embora a maioria dos moradores de Bangkok que vivem em bairros que cumprem limites de densidade para atingir as metas da OMS para aumentar a atividade física, menos da metade parece viver em bairros que atendem aos limites de conectividade das ruas. Alguns moradores de Chennai podem viver em bairros que excedam níveis de densidade e conectividade de rua que incentivam a atividade física.  Uma minoria de moradores tem acesso a paradas regulares de transporte público e espaço público aberto dentro de 500m, e ainda menos (6,5%) têm acesso a maior espaço público aberto.  Em comparação com outras cidades estudadas, a proporção de residentes de Bangkok com acesso dentro de 500m a todas as comodidades estudadas é bem abaixo da média.</t>
  </si>
  <si>
    <t xml:space="preserve">No geral, a disponibilidade e a qualidade das políticas urbanas e de transporte que apoiam a saúde e a sustentabilidade em Hanói foram abaixo da média em comparação com outras cidades. Hanói não parece ter ações específicas focadas em saúde em suas políticas urbanas ou de transporte metropolitanas.  No entanto, ao contrário de muitas outras cidades, parece ter uma exigência para a avaliação do impacto na saúde das intervenções urbanas e de transporte, embora não haja políticas de poluição do ar relacionadas ao uso da terra e ao planejamento do transporte.  Também parece não ter padrões específicos ou metas mensuráveis para recursos de ambiente construídos que suportem a saúde.  No entanto, os bairros do centro da cidade de Hanói são altamente andáveis em relação às 25 cidades deste estudo internacional. Em termos de limites para atingir as metas da OMS para aumentar a atividade física, quase 93% dos moradores vivem em bairros que cumprem limites de densidade, embora apenas 56% morem em bairros que atendem aos limites de conectividade das ruas. No entanto, alguns moradores de Hannoi podem viver em bairros que excedam níveis de densidade e conectividade de rua que incentivam a atividade física.  Apenas 11,2% dos moradores também têm acesso a paradas de transporte público com serviços regulares, mas os serviços informais de transporte público não foram incluídos.  Apenas 25% dos moradores têm acesso a algum espaço público aberto dentro de 500m, e apenas 14% vivem dentro de 500m de um espaço público maior.  Em comparação com outras cidades estudadas, a proporção de moradores em Hanói com acesso a 500m ao espaço público aberto e transporte público com serviços regulares é bem abaixo da média. </t>
  </si>
  <si>
    <t xml:space="preserve">A disponibilidade e a qualidade das políticas urbanas e de transporte que apoiam a saúde e a sustentabilidade em Graz é bem acima da média em comparação com outras cidades estudadas.  No entanto, Graz não parece ter políticas que exijam avaliações de impacto em saúde de intervenções urbanas e de transporte, e não foram identificadas informações sobre os gastos com infraestrutura de transporte por meio.  Também parece não ter metas mensuráveis para alguns padrões de transporte público e relacionados à caminhabilidade.  No entanto, a maioria dos bairros de Graz são altamente andáveis em relação às 25 cidades deste estudo internacional. Em termos de limites para atingir as metas da OMS para aumentar a atividade física, 44% dos moradores vivem em Bairros de Graz, atendendo a limites de densidade, e 81,3% vivem em bairros que atendem aos limites de conectividade das ruas.  A grande maioria dos moradores (92%) tem acesso a paradas de transporte público com 500m, embora a frequência de dados de serviço não estivesse disponível.  Enquanto a grande maioria dos moradores também tem acesso a algum espaço público aberto dentro de 500m, apenas 39% vivem dentro de 500m de um espaço público maior aberto, e esse acesso parece ser marcadamente padronizado espacialmente, com acesso alto no norte da cidade e ao longo do rio Mur, mas mais baixo no sul, particularmente a oeste do Mur. Em comparação com outras cidades estudadas, a proporção da população em Graz com acesso a grandes espaços públicos abertos está abaixo da média. </t>
  </si>
  <si>
    <t>A disponibilidade de políticas urbanas e de transporte que apoiem a saúde e a sustentabilidade em Ghent é um pouco abaixo da média em comparação com outras cidades. No entanto, a qualidade das políticas disponíveis em termos de especificidade, mensurabilidade e consistência com evidências de saúde é ligeiramente acima da média.  Ghent não parece exigir avaliações de impacto na saúde das intervenções urbanas e de transporte.  Também parece não ter normas específicas ou metas mensuráveis para políticas de transporte público.  No entanto, em relação às 25 cidades deste estudo internacional, muitos bairros em Ghent são altamente andáveis, com menor caminhabilidade na orla urbana. Em termos de limites para atingir as metas da OMS para aumentar a atividade física, nenhum residente vive em bairros vivos de Ghent que atendem aos limites de densidade, embora apenas 55% morem em bairros que atendem aos limites de conectividade das ruas.  A maioria dos moradores (87%) tem acesso a paradas de transporte público dentro de 500m, embora a frequência dos dados de serviço não estivesse disponível.  Enquanto a grande maioria dos moradores tem acesso a algum espaço público aberto dentro de 500m, apenas 63% vivem dentro de 500m de um espaço público maior aberto.  Este último parece ser espacialmente padronizado.  Em comparação com outras cidades estudadas, a proporção da população em Ghent com acesso a mercados de alimentos e grande espaço público aberto dentro de 500m está acima da média.</t>
  </si>
  <si>
    <t>A disponibilidade de políticas de apoio a bairros andáveis em Berna é acima da média em comparação com outras cidades.  No entanto, a qualidade das políticas disponíveis é apenas média em termos de especificidade, mensuração e consistência com evidências de saúde. Berna não parece ter uma exigência para avaliação do impacto na saúde das intervenções urbanas e de transporte.  No entanto, a grande maioria dos bairros de Berna são andáveis em comparação com outras cidades estudadas.  Cerca de 60% da população vive em bairros que cumprem limites de densidade para atingir as metas da OMS para aumentar a atividade física e 98,2% atingem os limites de conectividade de rua.  Quase todos os moradores (91,8%) têm acesso a paradas de transporte público com serviços regulares.  Todos os moradores têm acesso a espaço público aberto dentro de 500m e 80% vivem dentro de 500m de um espaço público maior aberto.  Este último parece ser social padronizado.  Em comparação com outras cidades estudadas, a proporção da população em Berna com acesso a todas as comodidades examinadas é bem acima da média.</t>
  </si>
  <si>
    <t>A disponibilidade e a qualidade das políticas urbanas e de transporte que apoiam a saúde e a sustentabilidade no Olomouc é um pouco abaixo da média em comparação com outras cidades.  A Olomouc não parece ter ações específicas voltadas para a saúde em suas políticas urbanas e de transporte metropolitanas nem requisitos para avaliação do impacto na saúde. Além disso, em muitas áreas políticas, faltam padrões específicos e metas mensuráveis.  No entanto, em relação às 25 cidades deste estudo, a maioria dos bairros de Olomouc são andáveis, exceto para áreas suburbanas externas.  Em termos de limites para atingir as metas da OMS para aumentar a atividade física, nenhum morador de Olomouc vive em bairros que cumprem metas mínimas de densidade e 54,2% cumprem os limites de conectividade de rua. A grande maioria dos moradores (89%) tem acesso a paradas de transporte público com 500m, embora não tenham sido disponibilizados dados sobre a frequência dos serviços para o Olomouc.  Da mesma forma, a grande maioria dos moradores tem espaço público aberto dentro de 500m, mas apenas 46% têm acesso a espaços públicos maiores. O acesso a um espaço público maior parecia ser espacialmente padronizado. A proporção da população em Olomouc com acesso a todas as comodidades examinadas é semelhante às demais cidades estudadas.</t>
  </si>
  <si>
    <t>A disponibilidade de políticas urbanas e de transporte que apoiem a saúde e a sustentabilidade em Colônia é um pouco abaixo da média em comparação com outras cidades.  No entanto, a qualidade das políticas disponíveis é um pouco acima da média em termos de especificidade, mensuração e consistência com evidências de saúde. Colônia não parece ter ações específicas focadas em saúde em sua política de transporte metropolitano ou requisitos para avaliação do impacto na saúde.  No entanto, a maioria dos bairros de Colônia são andáveis em comparação com outras cidades estudadas.  Enquanto apenas 21,6% dos bairros cumprem limites de densidade para atingir as metas da OMS para aumentar a atividade física, 72% atingem os limites de conectividade de rua.  Sessenta por cento dos moradores têm acesso a paradas de transporte público com serviços regulares dentro de 500 m.  A grande maioria dos moradores tem espaço público aberto dentro de 500m, mas apenas dois terços têm acesso a maior espaço público aberto.  Em comparação com outras cidades estudadas, a proporção da população em Colônia com acesso a lojas de conveniência, mercados de alimentos e grande espaço público aberto dentro de 500m está acima da média.</t>
  </si>
  <si>
    <t>No geral, a disponibilidade e a qualidade das políticas urbanas e de transporte que apoiam a saúde e a sustentabilidade no Odense estão bem acima da média em comparação com outras cidades estudadas. No entanto, o Odense não possui requisitos para avaliação do impacto na saúde das intervenções de transporte e uso da terra.  Para muitos de seus padrões de ambiente e transporte construídos, ele também carece de metas mensuráveis. Em relação às 25 cidades deste estudo internacional, a maioria dos bairros odenses são andáveis, exceto na orla urbana. No entanto, em termos de atingir metas da OMS para aumentar a atividade física, enquanto nenhum morador vive em bairros que atendem aos limites mínimos de densidade populacional, 85% vivem em bairros que atendem aos limites de conectividade das ruas.  Quase 60% dos moradores têm acesso a paradas de transporte público com serviços regulares dentro de 500m.  Quase todos os moradores têm algum espaço público aberto dentro de 500m, e cerca de três quartos dos moradores também têm acesso a maior espaço público aberto.   Em comparação com outras cidades estudadas, a proporção da população em Odense com acesso a grandes espaços públicos abertos é bem acima da média.</t>
  </si>
  <si>
    <t>No geral, a disponibilidade e a qualidade das políticas urbanas e de transporte que apoiam a saúde e a sustentabilidade em Barcelona estão bem acima da média em comparação com muitas outras cidades do estudo. No entanto, Barcelona não tem um foco específico na saúde?? ações em políticas urbanas metropolitanas e de transporte ou requisitos para avaliação do impacto na saúde.  Em relação às 25 cidades deste estudo internacional, a maioria dos bairros de Barcelona são altamente andáveis. Assim, a maioria dos bairros atende à densidade populacional e aos limites de conectividade de rua para atingir as metas da OMS para aumentar a atividade física.  Três quartos dos moradores têm acesso a paradas de transporte público com serviços regulares e a maioria dos moradores tem algum espaço público aberto dentro de 500m; no entanto, menos de dois terços têm acesso a maior espaço público aberto.   Em comparação com outras cidades estudadas, a proporção da população em Barcelona com acesso dentro de 500m a um mercado de alimentos, loja de conveniência e transporte público com um serviço regular é bem acima da média. A proporção com acesso a um grande espaço público aberto é abaixo da média.</t>
  </si>
  <si>
    <t>A disponibilidade e a qualidade das políticas urbanas e de transporte que apoiam a saúde e a sustentabilidade em Valência estão bem acima da média em comparação com outras cidades estudadas. Em relação às 25 cidades deste estudo internacional, a maioria dos bairros é andável, e os bairros atendem à densidade populacional e aos limites de conectividade de rua para atingir as metas da OMS para aumentar a atividade física.  A maioria dos moradores tem acesso a paradas de transporte público regularmente atendidas e espaço público aberto dentro de 500m, mas apenas 43% têm acesso a maior espaço público aberto.  Em comparação com outras cidades estudadas, a proporção da população com acesso dentro de 500m a um mercado de alimentos, loja de conveniência e transporte público regular é acima da média; e o acesso a qualquer espaço público aberto e maior espaço público aberto está abaixo da média.</t>
  </si>
  <si>
    <t>A disponibilidade e a qualidade das políticas urbanas e de transporte que apoiam a saúde e a sustentabilidade em Vic estão acima da média em comparação com outras cidades.  No entanto, vic não parece ter ações específicas com foco em saúde em suas políticas de transporte metropolitano ou requisitos para avaliação do impacto na saúde.   Em relação às 25 cidades deste estudo internacional, cerca de metade dos bairros de Vic eram altamente andáveis, mas isso tendia a ser espacialmente padronizado favorecendo o centro da cidade.  Em termos de limites para atingir as metas da OMS para aumentar a atividade física, apenas 24% dos moradores de Vic vivem em bairros que atendem aos limites mínimos de densidade populacional e 56% cumprem os limites de conectividade de rua. Quase 60% dos moradores têm acesso a paradas de transporte público com 500m, embora não tenham sido disponibilizados dados sobre a frequência dos serviços.  Da mesma forma, a grande maioria dos moradores tem espaço público aberto dentro de 500m, e três quartos dos moradores têm acesso a maior espaço público aberto. O acesso a um espaço público maior parecia ser espacialmente padronizado, com os bairros do sul de Vic menos bem servidos. A proporção da população com acesso ao transporte público dentro de 500m em Vic foi menor do que as outras cidades estudadas; e a proporção com acesso a qualquer espaço público aberto e uma loja de conveniência foi média.</t>
  </si>
  <si>
    <t>A disponibilidade e a qualidade das políticas urbanas e de transporte que apoiam a saúde e a sustentabilidade em Belfast é bem acima da média em comparação com outras cidades estudadas. No entanto, apesar de Belfast ter muitos padrões de recursos ambientais construídos para criar cidades walkable, com exceção das políticas públicas de espaço aberto, parece ser uma falta de metas políticas mensuradas.  No entanto, em relação às 25 cidades deste estudo internacional, a maioria dos bairros de Belfast são andáveis, embora menos no sul e na orla urbana.  Em termos de limites para atingir as metas da OMS para aumentar a atividade física, 40% dos moradores de Belfast vivem em bairros que atendem aos limites de densidade populacional e três quartos em bairros que atendem aos limites de conectividade das ruas. Quase três quartos dos moradores também têm acesso a paradas de transporte público com serviços regulares.  No entanto, em comparação com outras cidades, menos moradores têm algum espaço público aberto dentro de 500m, e apenas 47% têm acesso a maior espaço público aberto.  Além disso, o acesso a espaços públicos maiores é espacialmente padronizado com algumas áreas mal atendidas.   Em comparação com outras cidades estudadas, a proporção da população em Belfast com acesso a um mercado de alimentos e qualquer espaço público aberto está abaixo da média.</t>
  </si>
  <si>
    <t>A disponibilidade de políticas urbanas e de transporte que apoiem a saúde e a sustentabilidade em Lisboa é acima da média em comparação com outras cidades.  No entanto, a qualidade das políticas disponíveis em termos de especificidade, mensurabilidade e consistência com evidências de saúde é média. Lisboa não tinha vários padrões de recursos ambientais construídos para criar cidades andáveis, e em muitas áreas políticas, parecia não ter metas mensuradas.  No entanto, em relação às 25 cidades deste estudo internacional, a maioria dos bairros de Lisboa são andáveis.   Em termos de limites para atingir as metas da OMS para aumentar a atividade física, quase todos os moradores de Lisboa vivem em bairros que atendem à densidade populacional e aos limites de conectividade nas ruas. No entanto, alguns moradores de Lisboa podem viver em bairros que excedam níveis de densidade e conectividade de rua que incentivam a atividade física.  A grande maioria dos moradores tem acesso a paradas de transporte público com serviços regulares (92,8%) e espaço público aberto (~90%) dentro de 500m.  No entanto, apenas 51% dos moradores têm acesso a espaços públicos maiores.  Além disso, o acesso a espaços públicos maiores é espacialmente padronizado com algumas áreas mal atendidas.   Em comparação com as outras cidades estudadas, a proporção da população em Lisboa com acesso dentro de 500m a um mercado de alimentos, loja de conveniência e parada de transporte público com um serviço regular é acima da média.</t>
  </si>
  <si>
    <t>A disponibilidade de políticas urbanas e de transporte que apoiem a saúde e a sustentabilidade em Adelaide é acima da média em comparação com outros estudos de cidades. No entanto, a qualidade dessas políticas está abaixo da média. Adelaide não parece ter políticas de planejamento de transportes incorporando ações focadas em saúde ou políticas de poluição do ar relacionadas ao planejamento de transporte ou uso da terra.  Também não requer avaliação do impacto na saúde das intervenções de transporte e uso da terra.   Assim, em relação às 25 cidades deste estudo internacional, a grande maioria dos bairros de Adelaide tem baixa caminhabilidade.  Em termos de limites para atingir as metas da OMS para aumentar a atividade física, nenhum bairro em Adelaide atinge limites de densidade populacional e apenas 13% atingem limites de conectividade de rua. Apenas 54% dos moradores têm acesso a paradas de transporte público com serviços regulares.  A maioria dos moradores tem algum espaço público aberto dentro de 500m.  No entanto, isso cai para apenas 58% que têm acesso a maior espaço público aberto, e o acesso é espacialmente padronizado. Em comparação com as outras cidades estudadas, a proporção da população em Adelaide com acesso dentro de 500m a um mercado de alimentos, loja de conveniência e, em menor grau, a parada do transporte público com um serviço regular está abaixo da média.</t>
  </si>
  <si>
    <t>No geral, a disponibilidade e a qualidade das políticas urbanas e de transporte que apoiam a saúde e a sustentabilidade em Melbourne é acima da média em comparação com outras cidades.  No entanto, em relação às 25 cidades deste estudo internacional, a maioria dos bairros de Melbourne tem baixa caminhabilidade; e a caminhabilidade e o acesso ao transporte público são inequivocamente distribuídos, favorecendo bairros do interior e do subúrbio.  Em termos de limites para atingir as metas da OMS para aumentar a atividade física, 20% ou menos moradores de Melbourne vivem em bairros que atendem à densidade populacional e aos limites de conectividade de rua.  Apenas metade dos moradores tem acesso a paradas de transporte público com serviços regulares dentro de 500m.  Enquanto a maioria dos moradores tem algum espaço público aberto dentro de 500m, isso cai para dois terços tendo acesso a maior espaço público aberto. Em comparação com outras cidades estudadas, a proporção de moradores de Melbourne com acesso a lojas de conveniência, mercados de alimentos e paradas de transporte público com serviço regular dentro de 500m está abaixo da média.</t>
  </si>
  <si>
    <t>No geral, a disponibilidade e a qualidade das políticas urbanas e de transporte que apoiam a saúde e a sustentabilidade em Sydney é acima da média em comparação com outras cidades.  No entanto, em relação às 25 cidades deste estudo internacional, a maioria dos bairros de Sydney tem baixa caminhabilidade; e a caminhabilidade é inequitativamente distribuída, favorecendo áreas do centro da cidade.  Em termos de limites para atingir as metas da OMS para aumentar a atividade física, apenas 51% dos moradores de Sydney vivem em bairros que atendem aos limites de densidade populacional, e apenas 13% vivem em bairros que atendem aos limites de conectividade das ruas.  Cerca de 60% dos moradores de Sydney têm acesso a paradas de transporte público com serviços regulares dentro de 500 m.  Enquanto a maioria dos moradores tem algum espaço público aberto dentro de 500m, isso cai para 60% com acesso a maior espaço público aberto. Em comparação com outras cidades estudadas, a proporção da população em Sydney com acesso a 500 acessos a lojas de conveniência e mercados de alimentos está abaixo da média; no entanto, o acesso ao transporte público foi igual à maioria das outras cidades estudadas.</t>
  </si>
  <si>
    <t>No geral, a disponibilidade e a qualidade das políticas urbanas e de transporte que apoiam a saúde e a sustentabilidade em Auckland estão abaixo da média em comparação com outras cidades. Auckland não parece ter políticas de planejamento de transportes incorporando ações focadas em saúde ou gestão da poluição do ar; nem requisitos para avaliação de impacto na saúde ou densidade habitacional e padrões de conectividade de rua.  Em relação às 25 cidades deste estudo internacional, a maioria dos bairros de Auckland tem baixa caminhabilidade.  Apenas um em cada cinco bairros atende a densidade e limites de conectividade de rua para atingir metas da OMS para aumentar a atividade física. Apenas 56% dos moradores têm acesso a paradas de transporte público com serviços regulares.  A maioria dos moradores tem algum espaço público aberto dentro de 500m, embora isso caia para dois terços tendo acesso a maior espaço público aberto.   Em comparação com outras cidades estudadas, o percentual da população com acesso a um mercado de alimentos ou paradas de transporte público com serviço regular é ligeiramente abaixo da média.</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</si>
  <si>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</si>
  <si>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</si>
  <si>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</si>
  <si>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</si>
  <si>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</si>
  <si>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</si>
  <si>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</si>
  <si>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</si>
  <si>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</si>
  <si>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</si>
  <si>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</si>
  <si>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Requisitos para o acesso dos transportes públicos ao emprego e aos serviços</t>
  </si>
  <si>
    <t>Embora a disponibilidade e a qualidade das políticas urbanas e de transportes e das infraestruturas de vizinhança que apoiam a saúde e a sustentabilidade em Maiduguri tenham sido muito abaixo da média em comparação com outras cidades, a disponibilidade de dados para Maiduguri foi limitada e isso pode explicar parcialmente as nossas descobertas. Embora Maiduguri tenha uma política de poluição atmosférica relacionada com o uso da terra, parece não ter requisitos de planeamento urbano que incluam outras ações específicas centradas na saúde, e normas específicas e medidas para criar bairros ambulantes e acesso equitativo aos transportes públicos e ao espaço aberto público. Relativamente às 25 cidades deste estudo internacional, a maioria dos bairros de Maiduguri não parecem ser ambulantes, e quaisquer bairros ambulantes parecem ser espacialmente modelados ao longo das principais redes rodoviárias. Em termos de limiares para intervenções em ambiente construído para atingir metas da OMS para aumentar a atividade física, 95,9% dos residentes em Maiduguri vivem em bairros que cumprem o limiar de densidade, embora apenas 29% vivam em bairros que cumprem os limiares de conectividade de rua. Estes últimos poderiam refletir a falta de dados sobre as rotas informais. Notavelmente, muitos residentes de Maiduguri podem viver em bairros que excedem os níveis de densidade e conectividade de rua que incentivam a atividade física. Apenas 10% dos residentes têm acesso a paragens de transportes públicos, com a evidência de que o acesso é espacialmente modelado ao longo das principais redes rodoviárias. Muito poucos moradores têm acesso ao espaço público aberto dentro de 500m, e apenas 0,5% dos residentes têm acesso a maior espaço público aberto, concentrado no nordeste da cidade.</t>
  </si>
  <si>
    <t>A disponibilidade e qualidade das políticas urbanas e de transportes que apoiam a saúde e a sustentabilidade na Cidade do México é um pouco inferior à média em comparação com outras cidades. A Cidade do México não parece ter ações específicas centradas na saúde na sua política metropolitana de transportes nem requisitos para a avaliação do impacto na saúde para intervenções urbanas ou de transportes.  Carece também de políticas de poluição atmosférica relacionadas com a utilização dos terrenos.  Muitas normas políticas disponíveis carecem de especificidade, mensurabilidade e/ou consistência com provas sanitárias. No entanto, em relação às 25 cidades deste estudo internacional, a maioria dos bairros da Cidade do México são ambulantes.  Em termos de limiares para intervenções em ambientes construídos para atingir metas da OMS para aumentar a atividade física, 98,1% dos residentes na Cidade do México vivem em bairros que cumprem o limiar de densidade mínima e 77% cumprem o limiar de conectividade nas ruas.  No entanto, notavelmente muitos residentes na Cidade do México vivem em bairros que podem exceder os níveis de densidade e conectividade de rua que incentivam a atividade física.  Apenas 20% dos residentes têm acesso a paragens de transportes públicos com serviços regulares, com a evidência de que o acesso é espacialmente modelado favorecendo o centro da cidade.  Apenas 50% dos residentes têm acesso a algum espaço público aberto dentro de 500m, e ainda menos (20%) têm acesso a um espaço público aberto maior.  A proporção da população com acesso a um mercado alimentar, loja de conveniência, algum espaço aberto público, transportes públicos e grandes? espaço aberto público, é muito abaixo da média em comparação com outras cidades estudadas.</t>
  </si>
  <si>
    <t>A disponibilidade de políticas de apoio à saúde e sustentabilidade em Baltimore é inferior à média, e a qualidade dos disponíveis é muito inferior à média em comparação com outras cidades. Baltimore não parece exigir uma avaliação do impacto na saúde das intervenções dos transportes e do uso do território, e tem poucas políticas específicas e adus adicionais de transportes públicos e de espaços abertos públicos.   Além do centro da cidade, a maioria dos bairros de Baltimore tem baixa capacidade de caminhada em relação às 25 cidades deste estudo internacional.   Menos de um terço dos bairros cumprem limiares mínimos de densidade para atingir os objetivos da OMS para aumentar a atividade física, e apenas metade cumpre os limiares de conectividade de rua.  Uma minoria de residentes tem acesso a paragens de transportes públicos com serviços regulares com 500m.  Enquanto pouco mais de metade tem espaço aberto público dentro de 500m, apenas cerca de 40 por cento têm acesso a maior espaço público aberto. A percentagem da população de Baltimore com acesso a um mercado alimentar, loja de conveniência, qualquer espaço aberto público ou um espaço aberto maior e transportes públicos é muito inferior à média em comparação com outras cidades estudadas.</t>
  </si>
  <si>
    <t>A disponibilidade e qualidade das políticas urbanas e de transportes que apoiam a saúde e a sustentabilidade em Phoenix é inferior à média em comparação com outras cidades.  Em algumas áreas políticas relacionadas com a walkability e os transportes públicos, a Phoenix carece de políticas, bem como de normas específicas e de metas mensuráveis.  A Phoenix também carece de requisitos para a avaliação do impacto na saúde das intervenções urbanas e de transportes.  A grande maioria dos bairros de Phoenix tem baixa capacidade de caminhada em relação às 25 cidades deste estudo internacional. Para atingir as metas da OMS para aumentar a atividade física, apenas 16% dos residentes em Phoenix vivem em bairros que cumprem limiares de densidade e apenas 51% vivem em bairros que cumprem os limiares de conectividade de rua.  Da mesma forma, apenas 24% dos residentes vivem em bairros com acesso a paragens de transportes públicos com serviços regulares dentro de 500m.  Menos de 50% dos residentes têm acesso a algum espaço público aberto dentro de 500m, e apenas um quarto vive a menos de 500m de um espaço público aberto maior.  A proporção da população de Phoenix com acesso a um mercado alimentar, loja de conveniência, qualquer espaço aberto público ou um grande espaço público aberto ou uma paragem de transportes públicos é muito inferior à média em comparação com outras cidades estudadas.</t>
  </si>
  <si>
    <t>A disponibilidade de políticas urbanas e de transportes de apoio à saúde e à sustentabilidade em Seattle é média em comparação com outras cidades.  No entanto, a qualidade dos disponíveis é ligeiramente inferior à média em termos da sua especificidade, mensurabilidade e consistência com a evidência sanitária. Seattle não parece ter necessidade de avaliação do impacto na saúde das intervenções urbanas e de transportes.  Embora Seattle tenha numerosos padrões de walkability, alguns carecem de alvos mensuráveis.  Carece também de normas e de metas mensuráveis para alguns transportes públicos e políticas públicas de espaço aberto.  A grande maioria dos bairros de Seattle tem baixa capacidade de caminhada em relação às 25 cidades deste estudo internacional. Apenas 6% dos residentes em Seattle vivem em bairros que cumprem limiares de densidade e apenas 43% vivem em bairros que cumprem limiares de conectividade de rua para atingir metas da OMS para aumentar a atividade física.  Da mesma forma, apenas 27% dos residentes vivem em bairros com acesso a paragens de transportes públicos com serviços regulares dentro de 500m.  Cerca de 50% dos residentes têm acesso a algum espaço público aberto dentro de 500m, e apenas 35% vivem a menos de 500m de um espaço público aberto maior.  A proporção da população com acesso a 500 m para transportes públicos, espaço aberto público, estales de conveiência e mercados alimentares em Seattle, está muito abaixo de outras cidades estudadas.</t>
  </si>
  <si>
    <t xml:space="preserve">A disponibilidade e qualidade das políticas urbanas e de transportes de apoio à saúde e sustentabilidade em São Paulo é acima da média em comparação com outras cidades. São Paulo incorpora ações centradas na saúde na sua política de transportes metropolitanos, mas falta esse foco na sua política urbana metropolitana.  Também não tem requisitos para a avaliação do impacto na saúde das intervenções urbanas e de transportes.  Em algumas áreas políticas, como a walkability e os transportes públicos, São Paulo carece de normas e metas mensuráveis. No entanto, a grande maioria dos bairros de São Paulo são altamente ambulantes em relação às 25 cidades deste estudo internacional.  Para atingir as metas da OMS para aumentar a atividade física, 99% dos residentes em São Paulo vivem em bairros que cumprem limiares de densidade e 70% vivem em bairros que cumprem os limiares de conectividade de rua.  No entanto, nomeadamente alguns residentes de São Paulo podem viver em bairros que excedam os níveis de densidade e conectividade de rua que incentivam a atividade física. Noventa e quatro por cento dos residentes vivem em bairros com acesso a paragens de transportes públicos com serviços regulares.  Quase três quartos dos residentes têm acesso a algum espaço público aberto dentro de 500m, mas apenas 16% vivem a menos de 500m de um espaço público aberto maior.  A percentagem da população em São Paulo com acesso a menos de 500 m de um mercado alimentar, loja de conveniência ou qualquer espaço público aberto é um pouco abaixo da média em comparação com outras cidades estudadas, mas o acesso a grandes espaços públicos abertos é muito inferior à média. </t>
  </si>
  <si>
    <t>A disponibilidade de políticas urbanas e de transportes que apoiem a saúde e a sustentabilidade em Hong Kong é média em comparação com outras cidades.  No entanto, a qualidade das políticas disponíveis é acima da média em termos da sua especificidade, mensurabilidade e consistência com a evidência sanitária. No entanto, Hong Kong não parece ter ações específicas centradas na saúde nas suas políticas urbanas ou de transportes metropolitanas; e não tem necessidade de avaliação do impacto na saúde das intervenções urbanas e de transportes.  Embora tenha uma série de normas políticas, muitos carecem de objetivos mensuráveis.  No entanto, a grande maioria dos bairros de Hong Kong são altamente ambulantes em relação às 25 cidades deste estudo internacional. Em termos de limiares para atingir metas da OMS para aumentar a atividade física, quase 100% dos residentes em Hong Kong vivem em bairros que cumprem limiares de densidade e 92% nos bairros que cumprem os limiares de conectividade das ruas.  No entanto, alguns residentes de Hong Kong podem viver em bairros que excedem os níveis de densidade e conectividade de rua que incentivam a atividade física. A grande maioria dos residentes (83,6%) tem acesso a paragens de transportes públicos com serviços regulares.  Enquanto quase 90% dos residentes têm acesso a algum espaço público aberto dentro de 500m, apenas 54% vivem a menos de 500m de um espaço público aberto maior.  Em comparação com outras cidades estudadas, mais residentes de Hong Kong têm acesso a todas as comodidades estudadas dentro de 500 m.</t>
  </si>
  <si>
    <t>A disponibilidade de políticas de apoio à saúde e sustentabilidade em Chennai é um pouco inferior à média em comparação com outras cidades.  No entanto, a qualidade das políticas disponíveis é muito inferior à média em termos da sua especificidade, mensurabilidade e consistência com a evidência sanitária. Chennai não parece ter ações específicas centradas na saúde na sua política urbana metropolitana ou requisitos para a avaliação do impacto na saúde das intervenções de transportes e uso dos terrenos.  No entanto, a maioria dos bairros é ambulante em relação às 25 cidades deste estudo internacional.  Quase todos os bairros de Chennai cumprem limiares de densidade para atingir metas da OMS para aumentar a atividade física, e quase 80% alcançam limiares de conectividade de rua. No entanto, alguns residentes de Chennai podem viver em bairros que excedem os níveis de densidade e conectividade de rua que incentivam a atividade física. Notavelmente, apenas 3,2% dos residentes têm acesso a paragens de transportes públicos com serviços regulares dentro de 500 m, embora o nosso estudo não inclua oportunidades informais de transportes públicos.  Menos de 50% dos residentes têm espaço público aberto dentro de 500m, e apenas 11,3% têm acesso a maior espaço público aberto. Em comparação com outras cidades estudadas, a percentagem de residentes de Chennai com acesso a 500 m a todas as comodidades estudadas é muito inferior à média.</t>
  </si>
  <si>
    <t>A disponibilidade e a qualidade das políticas de apoio aos bairros ambulantes de Banguecoque estão muito abaixo da média. Banguecoque carece de normas políticas específicas, mensuráveis e alinhadas com provas em cidades saudáveis.  Além do centro da cidade, a maioria dos bairros tem baixa capacidade de caminhada em relação às 25 cidades deste estudo internacional.   Embora a maioria dos residentes de Banguecoque que vivem em bairros que cumpram os limiares de densidade para atingir os objetivos da OMS para aumentar a atividade física, menos de metade parece viver em bairros que cumprem os limiares de conectividade de rua. Alguns residentes de Chennai podem viver em bairros que excedem os níveis de densidade e conectividade de rua que incentivam a atividade física.  Uma minoria de residentes tem acesso a paragens regulares de transportes públicos e espaço aberto público dentro de 500m, e ainda menos (6,5%) têm acesso a um espaço público aberto maior.  Em comparação com outras cidades estudadas, a proporção de residentes de Banguecoque com acesso dentro de 500 m a todas as comodidades estudadas é muito inferior à média.</t>
  </si>
  <si>
    <t xml:space="preserve">Globalmente, a disponibilidade e a qualidade das políticas urbanas e de transportes que apoiam a saúde e a sustentabilidade em Hanói foi inferior à média em comparação com outras cidades. Hanói não parece ter ações específicas centradas na saúde nas suas políticas urbanas ou de transportes metropolitanas.  No entanto, ao contrário de muitas outras cidades, parece ter uma exigência de avaliação do impacto na saúde das intervenções urbanas e de transportes, embora nenhuma política de poluição atmosférica relacionada com a utilização dos terrenos e o planeamento dos transportes.  Parece também não ter normas específicas ou metas mensuráveis para as características do ambiente construído de apoio à saúde.  No entanto, os bairros no centro da cidade de Hanói são altamente ambulantes em relação às 25 cidades deste estudo internacional. Em termos de limiares para atingir as metas da OMS para aumentar a atividade física, quase 93% dos residentes vivem em bairros que cumprem limiares de densidade, embora apenas 56% vivam em bairros que cumpram os limiares de conectividade de rua. No entanto, alguns residentes de Hannoi podem viver em bairros que excedem os níveis de densidade e conectividade de rua que incentivam a atividade física.  Apenas 11,2% dos residentes também têm acesso a paragens de transportes públicos com serviços regulares, mas os serviços de transportes públicos informais não foram incluídos.  Apenas 25% dos residentes têm acesso a algum espaço público aberto dentro de 500m, e apenas 14% vivem a menos de 500m de um espaço público aberto maior.  Em comparação com outras cidades estudadas, a proporção de residentes em Hanói com acesso a 500 m para o espaço público aberto e transportes públicos com serviços regulares é muito inferior à média. </t>
  </si>
  <si>
    <t xml:space="preserve">A disponibilidade e qualidade das políticas urbanas e de transportes de apoio à saúde e sustentabilidade em Graz é muito superior à média em comparação com outras cidades estudadas.  No entanto, a Graz não parece ter políticas que exijam avaliações do impacto na saúde das intervenções urbanas e de transportes, não estando não identificadas informações sobre as despesas relativas às infraestruturas de transportes por modo.  Parece também não ter metas mensuráveis para algumas normas relacionadas com a walkability e para os transportes públicos.  No entanto, a maioria dos bairros de Graz são altamente ambulantes em relação às 25 cidades deste estudo internacional. Em termos de limiares para atingir metas da OMS para aumentar a atividade física, 44% dos residentes vivem em bairros vivos de Graz que cumprem limiares de densidade, e 81,3% vivem em bairros que cumprem os limiares de conectividade de rua.  A grande maioria dos residentes (92%) tem acesso a paragens de transportes públicos com 500 m, embora a frequência dos dados de serviço não estivesse disponível.  Enquanto a grande maioria dos residentes também tem acesso a algum espaço público aberto dentro de 500m, apenas 39% vivem a menos de 500m de um espaço público aberto maior, e este acesso parece ser marcadamente padronizado espacialmente, com acessos altos no norte da cidade e ao longo do rio Mur, mas mais baixo no sul, particularmente a oeste do Mur. Em comparação com outras cidades estudadas, a proporção da população em Graz com acesso a grande espaço público aberto é inferior à média. </t>
  </si>
  <si>
    <t>A disponibilidade de políticas urbanas e de transportes de apoio à saúde e sustentabilidade em Ghent é um pouco inferior à média em comparação com outras cidades. No entanto, a qualidade das políticas disponíveis em termos da sua especificidade, mensurabilidade e consistência com as provas sanitárias é ligeiramente superior à média.  Ghent não parece exigir avaliações de impacto na saúde das intervenções urbanas e de transportes.  Parece também não ter normas específicas ou objetivos mensuráveis para as políticas de transportes públicos.  No entanto, em relação às 25 cidades deste estudo internacional, muitos bairros em Ghent são altamente ambulantes, com menor walkability na margem urbana. Em termos de limiares para atingir os objetivos da OMS para aumentar a atividade física, nenhum residente vive em bairros vivos de Ghent que cumpre limiares de densidade, embora apenas 55% vivam em bairros que cumpram os limiares de conectividade de rua.  A maioria dos residentes (87%) tem acesso a paragens de transportes públicos num raio de 500 m, embora a frequência dos dados de serviço não estivesse disponível.  Enquanto a grande maioria dos residentes tem acesso a algum espaço público aberto dentro de 500m, apenas 63% vivem a menos de 500m de um espaço público aberto maior.  Este último parece ser espacialmente modelado.  Em comparação com outras cidades estudadas, a proporção da população em Ghent com acesso aos mercados alimentares e grande espaço público aberto dentro de 500m é acima da média.</t>
  </si>
  <si>
    <t>A disponibilidade de políticas de apoio a bairros ambulantes em Berna é acima da média em comparação com outras cidades.  No entanto, a qualidade das políticas disponíveis é apenas média em termos da sua especificidade, mensurabilidade e consistência com a evidência sanitária. Berna não parece ter necessidade de avaliação do impacto na saúde das intervenções urbanas e de transportes.  No entanto, a grande maioria dos bairros de Berna são ambulantes em comparação com outras cidades estudadas.  Quase 60% da população vive em bairros que cumprem limiares de densidade para atingir metas da OMS para aumentar a atividade física, e 98,2% alcançam limiares de conectividade nas ruas.  Quase todos os residentes (91,8%) têm acesso a paragens de transportes públicos com serviços regulares.  Todos os residentes têm acesso ao espaço público aberto dentro de 500m e 80% vivem a menos de 500m de um espaço público aberto maior.  Este último parece ser de padrão social.  Em comparação com outras cidades estudadas, a proporção da população em Berna com acesso a todas as comodidades examinadas é muito acima da média.</t>
  </si>
  <si>
    <t>A disponibilidade e qualidade das políticas urbanas e de transportes de apoio à saúde e sustentabilidade em Olomouc é um pouco inferior à média em comparação com outras cidades.  A Olomouc não parece ter ações específicas centradas na saúde nas suas políticas urbanas e de transportes metropolitanas, nem requisitos para a avaliação do impacto na saúde. Além disso, em muitos domínios políticos, carece de normas específicas e de objetivos mensuráveis.  No entanto, em relação às 25 cidades deste estudo, a maioria dos bairros de Olomouc são amáveis, exceto para áreas suburbanas exteriores.  Em termos de limiares para atingir metas da OMS para aumentar a atividade física, nenhum residente de Olomouc vive em bairros que cumprem os objetivos mínimos de densidade e 54,2% cumprem os limiares de conectividade nas ruas. A grande maioria dos residentes (89%) tem acesso a paragens de transportes públicos com 500 m, embora os dados sobre a frequência dos serviços não estivessem disponíveis para a Olomouc.  Da mesma forma, a grande maioria dos residentes tem espaço aberto público dentro de 500m, mas apenas 46% têm acesso a um espaço aberto público maior. O acesso a um espaço aberto público maior parecia ser padronizado espacialmente. A proporção da população em Olomouc com acesso a todas as comodidades examinadas é semelhante a outras cidades estudadas.</t>
  </si>
  <si>
    <t>A disponibilidade de políticas urbanas e de transportes de apoio à saúde e à sustentabilidade em Colónia é um pouco inferior à média em comparação com outras cidades.  No entanto, a qualidade das políticas disponíveis é um pouco acima da média em termos da sua especificidade, mensurabilidade e consistência com a evidência sanitária. Colónia não parece ter ações específicas centradas na saúde na sua política de transportes metropolitanos ou requisitos para a avaliação do impacto na saúde.  No entanto, a maioria dos bairros de Colónia são ambulantes em comparação com outras cidades estudadas.  Enquanto apenas 21,6% dos bairros cumprem limiares de densidade para atingir metas da OMS para aumentar a atividade física, 72% alcançam limiares de conectividade de rua.  Sessenta por cento dos residentes têm acesso a paragens de transportes públicos com serviços regulares dentro de 500 m.  A grande maioria dos residentes tem espaço aberto público dentro de 500m, mas apenas dois terços têm acesso a um espaço público aberto maior.  Em comparação com outras cidades estudadas, a proporção da população em Colónia com acesso a lojas de conveniência, mercados alimentares e grande espaço público aberto dentro de 500m é acima da média.</t>
  </si>
  <si>
    <t>Globalmente, a disponibilidade e a qualidade das políticas urbanas e de transportes de apoio à saúde e sustentabilidade na Odense estão muito acima da média em comparação com outras cidades estudadas. No entanto, a Odense não dispõe de requisitos para a avaliação do impacto na saúde das intervenções de transportes e uso do território.  Para muitos dos seus padrões de ambiente e transportes construídos, também carece de metas mensuráveis. Relativamente às 25 cidades deste estudo internacional, a maioria dos bairros do Odense são a pé, exceto na margem urbana. No entanto, em termos de alcançar metas da OMS para aumentar a atividade física, enquanto nenhum residente vive em bairros que cumpram os limiares mínimos de densidade populacional, 85% vivem em bairros que cumprem os limiares de conectividade de rua.  Quase 60% dos residentes têm acesso a paragens de transportes públicos com serviços regulares dentro de 500m.  Quase todos os residentes têm algum espaço público aberto dentro de 500m, e cerca de três quartos dos residentes também têm acesso a um espaço público aberto maior.   Em comparação com outras cidades estudadas, a proporção da população em Odense com acesso a grande espaço público aberto é muito superior à média.</t>
  </si>
  <si>
    <t>Globalmente, a disponibilidade e a qualidade das políticas urbanas e de transportes de apoio à saúde e sustentabilidade em Barcelona estão muito acima da média em comparação com muitas outras cidades do estudo. No entanto, Barcelona não tem uma saúde específica?? ações nas políticas ou requisitos metropolitanos de urbanismo urbano ou requisitos para a avaliação do impacto na saúde.  Relativamente às 25 cidades deste estudo internacional, a maioria dos bairros de Barcelona são altamente a pé. Assim, a maioria dos bairros cumpre limiares de densidade populacional e de conectividade nas ruas para atingir metas da OMS para aumentar a atividade física.  Três quartos dos residentes têm acesso a paragens de transportes públicos com serviços regulares e a maioria dos residentes tem algum espaço público aberto dentro de 500m; no entanto, menos de dois terços têm acesso a um espaço aberto público maior.   Em comparação com outras cidades estudadas, a proporção da população em Barcelona com acesso a um mercado alimentar, loja de conveniência e transportes públicos com um serviço regular é muito superior à média. A proporção com acesso a um grande espaço público aberto é inferior à média.</t>
  </si>
  <si>
    <t>A disponibilidade e a qualidade das políticas urbanas e de transportes de apoio à saúde e sustentabilidade em Valência estão muito acima da média em comparação com outras cidades estudadas. Relativamente às 25 cidades deste estudo internacional, a maioria dos bairros são ambulantes, e os bairros cumprem os limiares de densidade populacional e de conectividade nas ruas para atingir os objetivos da OMS para aumentar a atividade física.  A maioria dos residentes tem acesso a paragens de transportes públicos regularmente servidas e espaço aberto público dentro de 500m, mas apenas 43% têm acesso a maiores espaços públicos abertos.  Em comparação com outras cidades estudadas, a proporção da população com acesso a um mercado alimentar, loja de conveniência e transportes públicos regulares é superior à média; e o acesso a qualquer espaço aberto público e maior espaço público aberto está abaixo da média.</t>
  </si>
  <si>
    <t>A disponibilidade e qualidade das políticas urbanas e de transportes de apoio à saúde e sustentabilidade em Vic estão acima da média em comparação com outras cidades.  No entanto, a Vic não parece ter ações específicas centradas na saúde nas suas políticas de transportes metropolitanos ou requisitos para a avaliação do impacto na saúde.   Em relação às 25 cidades deste estudo internacional, cerca de metade dos bairros de Vic eram altamente ambulantes, mas isso tendia a ser padronizado espacialmente favorecendo o centro da cidade.  Em termos de limiares para atingir metas da OMS para aumentar a atividade física, apenas 24% dos residentes de Vic vivem em bairros que cumprem os limiares mínimos de densidade populacional e 56% cumprem os limiares de conectividade nas ruas. Quase 60% dos residentes têm acesso a paragens de transportes públicos com 500m, embora não se tenham disponibilizado dados sobre a frequência dos serviços.  Da mesma forma, a grande maioria dos residentes tem espaço aberto público dentro de 500 m, e três quartos dos residentes têm acesso a um espaço público aberto maior. O acesso a um espaço aberto público maior parecia ser padronizado espacialmente, com os dos bairros meridionais de Vic menos bem servidos. A proporção da população com acesso a transportes públicos dentro de 500 m em Vic foi inferior à das outras cidades estudadas; e a proporção com acesso a qualquer espaço público aberto e uma loja de conveniência era média.</t>
  </si>
  <si>
    <t>A disponibilidade e qualidade das políticas urbanas e de transportes que apoiam a saúde e a sustentabilidade em Belfast é muito superior à média em comparação com outras cidades estudadas. No entanto, apesar de Belfast ter muitos padrões para as características do ambiente construído para criar cidades ambulantes, com exceção das políticas públicas de espaço aberto, as suas aparentes são uma falta de metas políticas utilizáveis.  No entanto, em relação às 25 cidades deste estudo internacional, a maioria dos bairros de Belfast são ambulantes, embora menos no sul e na margem urbana.  Em termos de limiares para atingir os objetivos da OMS para aumentar a atividade física, 40% dos residentes de Belfast vivem em bairros que cumprem os limiares de densidade populacional e três quartos nos bairros que cumprem os limiares de conectividade das ruas. Quase três quartos dos residentes também têm acesso a paragens de transportes públicos com serviços regulares.  No entanto, em comparação com outras cidades, menos residentes têm algum espaço público aberto dentro de 500m, e apenas 47% têm acesso a um espaço público aberto maior.  Além disso, o acesso a um espaço aberto público maior é espacialmente modelado com algumas áreas mal servidas.   Em comparação com outras cidades estudadas, a proporção da população em Belfast com acesso a um mercado alimentar e qualquer espaço aberto público é inferior à média.</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</si>
  <si>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</si>
  <si>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A disponibilidade de políticas urbanas e de transportes de apoio à saúde e sustentabilidade em Adelaide é acima da média em comparação com estudos de outras cidades. No entanto, a qualidade dessas políticas é inferior à média. Adelaide não parece ter políticas de planeamento de transportes que integrem ações centradas na saúde ou políticas de poluição atmosférica relacionadas com o planeamento dos transportes ou do ordenamento do território.  Também não requer avaliação do impacto na saúde das intervenções de transportes e uso dos terrenos.   Assim, em relação às 25 cidades deste estudo internacional, a grande maioria dos bairros de Adelaide tem baixa capacidade de caminhada.  Em termos de limiares para atingir os objetivos da OMS para aumentar a atividade física, nenhum bairro em Adelaide atinge limiares de densidade populacional e apenas 13% alcançam limiares de conectividade nas ruas. Apenas 54% dos residentes têm acesso a paragens de transportes públicos com serviços regulares.  A maioria dos residentes tem algum espaço público aberto dentro de 500 m.  No entanto, este número desce para apenas 58% que têm acesso a um espaço aberto público maior, e o acesso é padronizado espacialmente. Em comparação com as outras cidades estudadas, a proporção da população em Adelaide com acesso a um mercado alimentar, loja de conveniência e, em menor medida, paragem de transportes públicos com um serviço regular é inferior à média.</t>
  </si>
  <si>
    <t>Globalmente, a disponibilidade e qualidade das políticas urbanas e de transportes de apoio à saúde e sustentabilidade em Melbourne é acima da média em comparação com outras cidades.  No entanto, em relação às 25 cidades deste estudo internacional, a maioria dos bairros de Melbourne tem baixa capacidade de caminhada; e a walkability e o acesso aos transportes públicos são distribuídos de forma injusta, favorecendo os bairros suburbanos do centro e do centro da cidade.  Em termos de limiares para atingir metas da OMS para aumentar a atividade física, 20% ou menos residentes de Melbourne vivem em bairros que cumprem os limiares de densidade populacional e de conectividade nas ruas.  Apenas metade dos residentes tem acesso a paragens de transportes públicos com serviços regulares dentro de 500 m.  Embora a maioria dos residentes tenha algum espaço público aberto dentro de 500m, este cai para dois terços tendo acesso a um espaço público aberto maior. Em comparação com outras cidades estudadas, a proporção de residentes de Melbourne com acesso a lojas de conveniência, mercados alimentares e paragens de transportes públicos com serviço regular dentro de 500m é inferior à média.</t>
  </si>
  <si>
    <t>Globalmente, a disponibilidade e a qualidade das políticas urbanas e de transportes que apoiam a saúde e a sustentabilidade em Sydney é acima da média em comparação com outras cidades.  No entanto, em relação às 25 cidades deste estudo internacional, a maioria dos bairros de Sydney tem baixa capacidade de caminhada; e a walkability é distribuída de forma injusta, favorecendo as zonas do centro da cidade.  Em termos de limiares para atingir as metas da OMS para aumentar a atividade física, apenas 51% dos residentes de Sydney vivem em bairros que cumprem os limiares de densidade populacional, e apenas 13% vivem em bairros que cumprem os limiares de conectividade de rua.  Cerca de 60% dos residentes de Sydney têm acesso a paragens de transportes públicos com serviços regulares dentro de 500 m.  Embora a maioria dos residentes tenha algum espaço público aberto dentro de 500m, este cai para 60% com acesso a maior espaço público aberto. Em comparação com outras cidades estudadas, a proporção da população em Sydney com acesso dentro de 500 acessos a lojas de conveniência e mercados alimentares é inferior à média; no entanto, o acesso aos transportes públicos estava a par da maioria das outras cidades estudadas.</t>
  </si>
  <si>
    <t>Globalmente, a disponibilidade e a qualidade das políticas urbanas e de transportes que apoiam a saúde e a sustentabilidade em Auckland é inferior à média em comparação com outras cidades. Auckland não parece ter políticas de planeamento dos transportes que integrem ações centradas na saúde ou a gestão da poluição atmosférica; nem requisitos para avaliação do impacto na saúde ou densidade habitacional e normas de conectividade de rua.  Relativamente às 25 cidades deste estudo internacional, a maioria dos bairros de Auckland tem baixa capacidade de caminhada.  Apenas um em cada cinco ou menos bairros cumpre limiares de densidade e conectividade de rua para atingir metas da OMS para aumentar a atividade física. Apenas 56% dos residentes têm acesso a paragens de transportes públicos com serviços regulares.  A maioria dos residentes tem algum espaço público aberto dentro de 500m, embora este caia para dois terços tendo acesso a maior espaço público aberto.   Em comparação com outras cidades estudadas, a percentagem da população com acesso a um mercado alimentar ou paragem de transportes públicos com um serviço regular é ligeiramente inferior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</si>
  <si>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</si>
  <si>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</si>
  <si>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</si>
  <si>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</si>
  <si>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</si>
  <si>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</si>
  <si>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</si>
  <si>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</si>
  <si>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</si>
  <si>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</si>
  <si>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மைதுகுரியில் சுகாதாரம் மற்றும் நிலைத்தன்மையை ஆதரிக்கும் நகர்ப்புற மற்றும் போக்குவரத்து கொள்கைகள் மற்றும் அண்டை உள்கட்டமைப்பின் இருப்பு மற்றும் தரம் மற்ற நகரங்களுடன் ஒப்பிடுகையில் சராசரிக்கும் குறைவாக இருப்பதாக கண்டறியப்பட்டாலும், மைதுகுரிக்கான தரவு கிடைப்பது குறைவாக இருந்தது, இது எங்கள் கண்டுபிடிப்புகளை ஓரளவு விளக்கலாம். மைதுகுரி நிலப் பயன்பாடு தொடர்பான காற்று மாசுபாடு கொள்கையைக் கொண்டிருந்தாலும், மற்ற குறிப்பிட்ட சுகாதார-கவனம் செலுத்தும் நடவடிக்கைகள், மற்றும் நடக்கக்கூடிய சுற்றுப்புறங்களை உருவாக்குவதற்கான குறிப்பிட்ட மற்றும் அளவிடக்கூடிய தரநிலைகள் மற்றும் பொது போக்குவரத்து மற்றும் பொது திறந்த வெளிக்கு சமமான அணுகல் ஆகியவற்றை உள்ளடக்கிய நகர திட்டமிடல் தேவைகள் இல்லை என்று தோன்றுகிறது. இந்த சர்வதேச ஆய்வில் உள்ள 25 நகரங்களுடன் ஒப்பிடுகையில், மைதுகுரியில் உள்ள பெரும்பாலான சுற்றுப்புறங்கள் நடக்கக்கூடியதாக த் தோன்றவில்லை, மேலும் எந்த நடக்கக்கூடிய சுற்றுப்புறங்களும் முக்கிய சாலை நெட்வொர்க்குகளில் இடம்சார்ந்த முறையில் வடிவமைக்கப்பட்டதாகத் தெரிகிறது. உடல் செயல்பாடுகளை அதிகரிக்க உலக சுகாதார அமைப்பின் இலக்குகளை அடைவதற்கான கட்டமைக்கப்பட்ட சுற்றுச்சூழல் தலையீடுகளுக்கான வரம்புகளின் அடிப்படையில், மைதுகுரியில் வசிப்பவர்களில் 95.9% பேர் அடர்த்தி வரம்பை சந்திக்கும் சுற்றுப்புறங்களில் வாழ்கின்றனர், இருப்பினும் 29% மட்டுமே தெரு இணைப்பு வரம்புகளை சந்திக்கும் சுற்றுப்புறங்களில் வாழ்கின்றனர். பிந்தையமுறை வழிகளில் என்று தரவு பற்றாக்குறை பிரதிபலிக்கும் முடியும். குறிப்பாக, பல மைதுகுரி குடியிருப்பாளர்கள் உடல் செயல்பாடுகளை ஊக்குவிக்கும் அடர்த்தி மற்றும் தெரு இணைப்பு அளவை மீறும் சுற்றுப்புறங்களில் வாழலாம். குடியிருப்பாளர்களில் 10% பேர் மட்டுமே பொது போக்குவரத்து நிறுத்தங்களை அணுகமுடியும், முக்கிய சாலை நெட்வொர்க்குகளில் அணுகல் இடம்சார்ந்த முறையில் வடிவமைக்கப்பட்டதற்கான ஆதாரங்களுடன். மிகச் சில குடியிருப்பாளர்கள் 500 மீட்டருக்குள் பொது திறந்த வெளியை அணுகமுடியும், மேலும் குடியிருப்பாளர்களில் 0.5% பேர் மட்டுமே நகரத்தின் வடகிழக்கில் குவிந்துள்ள பெரிய பொது திறந்த வெளியை அணுகமுடியும்.</t>
  </si>
  <si>
    <t>மெக்சிகோ நகரத்தில் சுகாதாரம் மற்றும் நிலைத்தன்மையை ஆதரிக்கும் நகர்ப்புற மற்றும் போக்குவரத்து கொள்கைகளின் கிடைக்கும் தன்மை மற்றும் தரம் மற்ற நகரங்களுடன் ஒப்பிடுகையில் சராசரிக்கும் குறைவாக உள்ளது. மெக்சிகோ நகரம் அதன் பெருநகர போக்குவரத்து கொள்கையில் குறிப்பிட்ட சுகாதார-கவனம் செலுத்தும் நடவடிக்கைகளையோ அல்லது நகர்ப்புற அல்லது போக்குவரத்து தலையீடுகளுக்கான சுகாதார தாக்க மதிப்பீட்டிற்கான தேவைகளையும் கொண்டிருப்பதாகத் தெரியவில்லை.  நிலப் பயன்பாடு தொடர்பான காற்று மாசுகொள்கைகளும் இதில் இல்லை.  கிடைக்கக்கூடிய பல கொள்கை தரநிலைகள் சுகாதார ஆதாரங்களுடன் குறிப்பிட்ட, அளவிடுதல் மற்றும் / அல்லது நிலைத்தன்மை இல்லை. ஆயினும்கூட, இந்த சர்வதேச ஆய்வில் உள்ள 25 நகரங்களின் ஒப்பிடுகையில், மெக்சிகோ நகரத்தில் உள்ள பெரும்பாலான சுற்றுப்புறங்கள் நடக்கக்கூடியவை.  உடல் செயல்பாடுகளை அதிகரிக்க உலக சுகாதார அமைப்பின் இலக்குகளை அடைவதற்கான கட்டமைக்கப்பட்ட சுற்றுச்சூழல் தலையீடுகளுக்கான வரம்புகளின் அடிப்படையில், மெக்ஸிகோ நகரத்தில் வசிப்பவர்களில் 98.1% குறைந்தபட்ச அடர்த்தி வரம்பை சந்திக்கும் சுற்றுப்புறங்களில் வாழ்கின்றனர் மற்றும் 77% தெரு இணைப்பு வரம்பை சந்திக்கிறார்கள்.  இருப்பினும், குறிப்பாக மெக்ஸிகோ நகரத்தில் உள்ள பல குடியிருப்பாளர்கள் உடல் செயல்பாடுகளை ஊக்குவிக்கும் அடர்த்தி மற்றும் தெரு இணைப்பு நிலைகளை விட அதிகமாக இருக்கும் சுற்றுப்புறங்களில் வாழ்கின்றனர்.  குடியிருப்பாளர்களில் 20% பேர் மட்டுமே வழக்கமான சேவைகளுடன் பொது போக்குவரத்து நிறுத்தங்களை அணுகுகிறார்கள், அணுகல் உள் நகரத்திற்கு சாதகமாக உள்ளது என்பதற்கான ஆதாரங்களுடன்.  குடியிருப்பாளர்களில் 50% பேர் மட்டுமே 500 மீட்டருக்குள் சில பொது திறந்த வெளியை அணுகுகின்றனர், மேலும் குறைவானவர்கள் (20%) பெரிய பொது திறந்த வெளியை அணுகுகின்றனர்.  ஒரு உணவு சந்தை, வசதியான கடை, எந்த பொது திறந்த வெளி, பொது போக்குவரத்து மற்றும் பெரிய அணுகல் மக்கள் தொகை விகிதம்? பொது திறந்தவெளி, ஆய்வு செய்யப்பட்ட மற்ற நகரங்களுடன் ஒப்பிடுகையில் சராசரிக்கும் குறைவாக உள்ளது.</t>
  </si>
  <si>
    <t>பால்டிமோரில் சுகாதாரம் மற்றும் நிலைத்தன்மையை ஆதரிக்கும் கொள்கைகள் கிடைப்பது சராசரிக்கும் குறைவாக உள்ளது, மேலும் மற்ற நகரங்களுடன் ஒப்பிடுகையில் கிடைக்கக்கூடியவர்களின் தரம் சராசரிக்கும் குறைவாக உள்ளது. பால்டிமோர் போக்குவரத்து மற்றும் நிலப் பயன்பாட்டு தலையீடுகளின் சுகாதார தாக்க மதிப்பீடு தேவைப்படவில்லை, மேலும் சில குறிப்பிட்ட மற்றும் அளவிடக்கூடிய பொது போக்குவரத்து மற்றும் பொது திறந்த வெளி கொள்கைகளைக் கொண்டுள்ளது.   உள் நகரத்தைத் தவிர, பால்டிமோரில் உள்ள பெரும்பாலான சுற்றுப்புறங்கள் இந்த சர்வதேச ஆய்வில் உள்ள 25 நகரங்களுக்கு ஒப்பிடுகையில் குறைந்த நடைபயிற்சியைக் கொண்டுள்ளன.   மூன்றில் ஒரு பங்கிற்கும் குறைவான சுற்றுப்புறங்கள், உலக சுகாதார நிறுவனத்தின் இலக்குகளை அடைவதற்கு குறைந்தபட்ச அடர்த்தி வரம்புகளை பூர்த்தி செய்து, உடல் செயல்பாடுகளை அதிகரிக்கின்றன, மேலும் பாதிமட்டுமே தெரு இணைப்பு வரம்புகளை பூர்த்தி செய்கின்றனர்.  குடியிருப்பாளர்களில் ஒரு சிறுபான்மையினர் 500 மீ வழக்கமான சேவைகளுடன் பொது போக்குவரத்து நிறுத்தங்களை அணுகமுடியும்.  பாதிக்கும் மேலானவர்கள் 500 மீட்டருக்குள் பொது திறந்த வெளியை கொண்டிருந்தாலும், சுமார் 40 சதவீதத்தினர் மட்டுமே பெரிய பொது திறந்த வெளியை அணுகமுடியும். பால்டிமோர் மக்கள் தொகையின் சதவீதம் ஒரு உணவு சந்தை, வசதியான கடை, எந்த பொது திறந்த வெளி அல்லது ஒரு பெரிய திறந்த வெளி மற்றும் பொது போக்குவரத்து ஆகியவற்றை 500 மீட்டருக்குள் அணுகல், ஆய்வு செய்யப்பட்ட மற்ற நகரங்களுடன் ஒப்பிடுகையில் சராசரிக்கும் குறைவாக உள்ளது.</t>
  </si>
  <si>
    <t>பீனிக்ஸில்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நடைபயிற்சி மற்றும் பொது போக்குவரத்து தொடர்பான சில கொள்கை பகுதிகளில், பீனிக்ஸ் கொள்கைகள் மற்றும் குறிப்பிட்ட தரநிலைகள் மற்றும் அளவிடக்கூடிய இலக்குகளை கொண்டிருக்கவில்லை.  நகர்ப்புற மற்றும் போக்குவரத்து தலையீடுகளின் சுகாதார தாக்க மதிப்பீட்டிற்கான தேவையும் பீனிக்ஸ் இல்லை.  பீனிக்ஸில் உள்ள பெரும்பாலான சுற்றுப்புறங்கள் இந்த சர்வதேச ஆய்வில் உள்ள 25 நகரங்களுக்கு ஒப்பிடுகையில் குறைந்த நடைபயிற்சியைக் கொண்டுள்ளன. உடல் செயல்பாடுகளை அதிகரிக்க உலக சுகாதார நிறுவனத்தின் இலக்குகளை அடைய, பீனிக்ஸ் குடியிருப்பாளர்களில் 16% பேர் மட்டுமே அடர்த்தி வரம்புகளை சந்திக்கும் சுற்றுப்புறங்களில் வாழ்கின்றனர், மேலும் 51% மட்டுமே தெரு இணைப்பு வரம்புகளை சந்திக்கும் சுற்றுப்புறங்களில் வாழ்கின்றனர்.  இதேபோல், குடியிருப்பாளர்களில் 24% பேர் மட்டுமே 500 மீட்டருக்குள் வழக்கமான சேவைகளுடன் பொது போக்குவரத்து நிறுத்தங்களை அணுகும் சுற்றுப்புறங்களில் வசிக்கின்றனர்.  50% க்கும் குறைவான குடியிருப்பாளர்கள் 500 மீட்டருக்குள் சில பொது திறந்த வெளியை அணுகமுடியும், மேலும் ஒரு கால் பகுதி மட்டுமே ஒரு பெரிய பொது திறந்த வெளியின் 500 மீ க்குள் வாழ்கிறது.  ஒரு உணவு சந்தை, வசதியான கடை, எந்த பொது திறந்த வெளி அல்லது ஒரு பெரிய பொது திறந்த வெளி அல்லது ஒரு பொது போக்குவரத்து நிறுத்தம் அணுகல் 500 மீ உள்ள பீனிக்ஸ் மக்கள் தொகை விகிதம் ஆய்வு மற்ற நகரங்கள் ஒப்பிடுகையில் சராசரி விட குறைவாக உள்ளது.</t>
  </si>
  <si>
    <t>சியாட்டிலில் சுகாதாரம் மற்றும் நிலைத்தன்மையை ஆதரிக்கும் நகர்ப்புற மற்றும் போக்குவரத்து கொள்கைகள் மற்ற நகரங்களுடன் ஒப்பிடுகையில் சராசரியாக உள்ளன.  இருப்பினும், கிடைக்கக்கூடியவர்களின் தரம் அவற்றின் குறிப்பிட்ட தன்மை, அளவிடுதல் மற்றும் சுகாதார ஆதாரங்களுடன் நிலைத்தன்மை ஆகியவற்றின் அடிப்படையில் சராசரிக்கும் சற்று குறைவாக உள்ளது. நகர்ப்புற மற்றும் போக்குவரத்து தலையீடுகளின் சுகாதார தாக்க மதிப்பீட்டிற்கு சியாட்டில் ஒரு தேவை இருப்பதாகத் தெரியவில்லை.  சியாட்டில் நடக்கக்கூடிய பல தரநிலைகளைக் கொண்டிருந்தாலும், சிலஅளவிடக்கூடிய இலக்குகளைக் கொண்டிருக்கவில்லை.  இது சில பொது போக்குவரத்து மற்றும் பொது திறந்த வெளி கொள்கைகளுக்கான தரநிலைகள் மற்றும் அளவிடக்கூடிய இலக்குகளையும் கொண்டிருக்கவில்லை.  சியாட்டிலில் உள்ள பெரும்பாலான சுற்றுப்புறங்கள் இந்த சர்வதேச ஆய்வில் உள்ள 25 நகரங்களுக்கு ஒப்பிடுகையில் குறைந்த நடைபயிற்சியைக் கொண்டுள்ளன. சியாட்டிலில் வசிப்பவர்களில் 6% பேர் மட்டுமே அடர்த்தி வரம்புகளை சந்திக்கும் சுற்றுப்புறங்களில் வாழ்கின்றனர், மேலும் 43% மட்டுமே உடல் செயல்பாடுகளை அதிகரிக்க உலக சுகாதார நிறுவனத்தின் இலக்குகளை அடைய தெரு இணைப்பு வரம்புகளை சந்திக்கும் சுற்றுப்புறங்களில் வாழ்கின்றனர்.  இதேபோல், குடியிருப்பாளர்களில் 27% பேர் மட்டுமே 500 மீட்டருக்குள் வழக்கமான சேவைகளுடன் பொது போக்குவரத்து நிறுத்தங்களை அணுகும் சுற்றுப்புறங்களில் வசிக்கின்றனர்.  சுமார் 50% குடியிருப்பாளர்கள் 500 மீ க்குள் சில பொது திறந்த வெளியை அணுகமுடியும், மேலும் 35% மட்டுமே ஒரு பெரிய பொது திறந்த வெளியின் 500 மீ க்குள் வாழ்கின்றனர்.  500 மீட்டருக்குள் பொதுப் போக்குவரத்து, பொது திறந்த வெளி, சியாட்டிலில் உள்ள கன்வீன்ஸ் ஸ்டோஸ் மற்றும் உணவுச் சந்தைகள் ஆகியவற்றை அணுகும் மக்கள் தொகையின் விகிதம், ஆய்வு செய்யப்பட்ட மற்ற நகரங்களை விட மிகவும் குறைவாகஉள்ளது.</t>
  </si>
  <si>
    <t xml:space="preserve">São பாலோவில் சுகாதாரம் மற்றும் நிலைத்தன்மையை ஆதரிக்கும் நகர்ப்புற மற்றும் போக்குவரத்து கொள்கைகளின் இருப்பு மற்றும் தரம் மற்ற நகரங்களுடன் ஒப்பிடுகையில் சராசரிக்கு மேல் உள்ளது. São பாலோ அதன் பெருநகர போக்குவரத்து கொள்கையில் சுகாதார கவனம் செலுத்தும் நடவடிக்கைகளை உள்ளடக்கியிருக்கிறது, ஆனால் இந்த கவனம் அதன் பெருநகர நகர்ப்புற கொள்கையில் இல்லை.  நகர்ப்புற மற்றும் போக்குவரத்து தலையீடுகளின் சுகாதார தாக்க மதிப்பீட்டிற்கும் இதற்கு எந்த தேவையும் இல்லை.  நடைப்பயணம் மற்றும் பொதுப் போக்குவரத்து போன்ற சில கொள்கைப் பகுதிகளில், São பாலோவில் தரநிலைகள் மற்றும் அளவிடக்கூடிய இலக்குகள் இல்லை. ஆயினும்கூட, São பாலோவில்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அடைய, São பாலோவில் வசிப்பவர்களில் 99% பேர் அடர்த்தி வரம்புகளை சந்திக்கும் சுற்றுப்புறங்களில் வசிக்கின்றனர் மற்றும் 70% தெரு இணைப்பு வரம்புகளை சந்திக்கும் சுற்றுப்புறங்களில் வாழ்கின்றனர்.  இருப்பினும், குறிப்பாக சில São பாலோ குடியிருப்பாளர்கள் உடல் செயல்பாடுகளை ஊக்குவிக்கும் அடர்த்தி மற்றும் தெரு இணைப்பு அளவை விட அதிகமான சுற்றுப்புறங்களில் வாழலாம். குடியிருப்பாளர்களில் தொண்ணூற்று நான்கு சதவீதம் பேர் வழக்கமான சேவைகளுடன் பொது போக்குவரத்து நிறுத்தங்களை அணுகும் அண்டை நாடுகளில் வசிக்கின்றனர்.  கிட்டத்தட்ட முக்கால்வாசி குடியிருப்பாளர்கள் 500 மீட்டருக்குள் சில பொது திறந்த வெளியை அணுகமுடியும், ஆனால் 16% மட்டுமே ஒரு பெரிய பொது திறந்த வெளியின் 500 மீ க்குள் வாழ்கின்றனர்.  São பாலோவில் உள்ள மக்கள் தொகையின் சதவீதம் ஒரு உணவு சந்தை, வசதியான கடை அல்லது எந்த பொது திறந்த வெளியின் 500 மீட்டருக்குள் அணுகல் மற்ற நகரங்களுடன் ஒப்பிடுகையில் சராசரிக்கும் குறைவாக உள்ளது, ஆனால் பெரிய பொது திறந்த வெளிக்கான அணுகல் சராசரிக்கும் குறைவாக உள்ளது. </t>
  </si>
  <si>
    <t>ஹாங்காங்கில் சுகாதாரம் மற்றும் நிலைத்தன்மையை ஆதரிக்கும் நகர்ப்புற மற்றும் போக்குவரத்து கொள்கைகள் மற்ற நகரங்களுடன் ஒப்பிடுகையில் சராசரியாக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 மேல் உள்ளது. எனினும், ஹாங்காங் அதன் பெருநகர நகர்ப்புற அல்லது போக்குவரத்து கொள்கைகளில் குறிப்பிட்ட சுகாதார கவனம் செலுத்தும் நடவடிக்கைகளைக் கொண்டிருப்பதாகத் தெரியவில்லை; மற்றும் நகர்ப்புற மற்றும் போக்குவரத்து தலையீடுகளின் சுகாதார தாக்க மதிப்பீட்டிற்கு எந்த தேவையும் இல்லை.  இது பல கொள்கை தரநிலைகளைக் கொண்டிருந்தாலும், பலஅளவிடக்கூடிய இலக்குகளைக் கொண்டிருக்கவில்லை.  ஆயினும்கூட, ஹாங்காங்கில்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ஹாங்காங்கில் கிட்டத்தட்ட 100% குடியிருப்பாளர்கள் அடர்த்தி வரம்புகளை சந்திக்கும் சுற்றுப்புறங்களில் வாழ்கின்றனர் மற்றும் 92% தெரு இணைப்பு நுழைவாயில்களை சந்திக்கும் சுற்றுப்புறங்களில் வாழ்கின்றனர்.  இருப்பினும், சில ஹாங்காங் குடியிருப்பாளர்கள் உடல் செயல்பாடுகளை ஊக்குவிக்கும் அடர்த்தி மற்றும் தெரு இணைப்பு மட்டங்களை மீறும் சுற்றுப்புறங்களில் வாழலாம். பெரும்பாலான குடியிருப்பாளர்கள் (83.6%) வழக்கமான சேவைகளுடன் பொது போக்குவரத்து நிறுத்தங்களை அணுகுகின்றனர்.  கிட்டத்தட்ட 90% குடியிருப்பாளர்கள் 500 மீ க்குள் சில பொது திறந்த வெளியை அணுகுகிறார்கள் என்றாலும், 54% மட்டுமே ஒரு பெரிய பொது திறந்த வெளியின் 500 மீ க்குள் வாழ்கின்றனர்.  ஆய்வு செய்யப்பட்ட மற்ற நகரங்களுடன் ஒப்பிடுகையில், மேலும் ஹாங்காங் குடியிருப்பாளர்கள் 500 மீட்டருக்குள் ஆய்வு செய்யப்பட்ட அனைத்து வசதிகளையும் அணுகமுடியும்.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</si>
  <si>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</si>
  <si>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பாங்காக்கில் நடக்கக்கூடிய சுற்றுப்புறங்களை ஆதரிக்கும் கொள்கைகளின் கிடைக்கும் தன்மை மற்றும் தரம் சராசரிக்கும் குறைவாக உள்ளது. பாங்காக்கில் குறிப்பிட்ட, அளவிடக்கூடிய மற்றும் ஆரோக்கியமான நகரங்களில் ஆதாரங்களுடன் சீரமைக்கப்பட்ட கொள்கை தரநிலைகள் இல்லை.  உள் நகரத்தைத் தவிர, பெரும்பாலான சுற்றுப்புறங்கள் இந்த சர்வதேச ஆய்வில் உள்ள 25 நகரங்களுக்கு ஒப்பிடுகையில் குறைந்த நடைபயிற்சியைக் கொண்டுள்ளன.   உடல் செயல்பாடுகளை அதிகரிப்பதற்கான உலக சுகாதார நிறுவனத்தின் இலக்குகளை அடைவதற்கான அடர்த்தி வரம்புகளை சந்திக்கும் சுற்றுப்புறங்களில் வாழும் பெரும்பாலான பாங்காக் குடியிருப்பாளர்கள் என்றாலும், ஒரு பாதிக்கும் குறைவானவர்கள் தெரு இணைப்பு வரம்புகளை சந்திக்கும் சுற்றுப்புறங்களில் வசிப்பதாகத் தெரிகிறது. சென்னைவாசிகள் சிலர் உடல் செயல்பாடுகளை ஊக்குவிக்கும் அடர்த்தி மற்றும் தெரு இணைப்பு அளவை விட அதிகமான சுற்றுப்புறங்களில் வசிக்கலாம்.  குடியிருப்பாளர்களில் ஒரு சிறுபான்மையினர் வழக்கமான பொது போக்குவரத்து நிறுத்தங்கள் மற்றும் பொது திறந்த வெளியை 500 மீட்டருக்குள் அணுகமுடியும், மேலும் குறைவானவர்கள் (6.5%) பெரிய பொது திறந்த வெளியை அணுகுகிறார்கள்.  ஆய்வு செய்யப்பட்ட மற்ற நகரங்களுடன் ஒப்பிடுகையில், ஆய்வு செய்யப்பட்ட அனைத்து வசதிகளுக்கும் 500 மீ க்குள் அணுகல் கொண்ட பாங்காக் குடியிருப்பாளர்களின் விகிதம் சராசரிக்கும் குறைவாக உள்ளது.</t>
  </si>
  <si>
    <t xml:space="preserve">ஒட்டுமொத்தமாக, ஹனோயில் சுகாதாரம் மற்றும் நிலைத்தன்மையை ஆதரிக்கும் நகர்ப்புற மற்றும் போக்குவரத்து கொள்கைகளின் இருப்பு மற்றும் தரம் மற்ற நகரங்களுடன் ஒப்பிடுகையில் சராசரிக்கும் குறைவாக இருந்தது. ஹனோய் அதன் பெருநகர நகர்ப்புற அல்லது போக்குவரத்து கொள்கைகளில் குறிப்பிட்ட சுகாதார-கவனம் செலுத்தும் நடவடிக்கைகளைக் கொண்டிருப்பதாகத் தெரியவில்லை.  இருப்பினும், மற்ற பல நகரங்களைப் போலல்லாமல், நகர்ப்புற மற்றும் போக்குவரத்து தலையீடுகளின் சுகாதார தாக்க மதிப்பீட்டிற்கான தேவை இருப்பதாகத் தெரிகிறது, இருப்பினும் நிலப் பயன்பாடு மற்றும் போக்குவரத்து திட்டமிடல் தொடர்பான காற்று மாசுபாடு கொள்கைகள் இல்லை.  இது சுகாதார ஆதரவு கட்டமைக்கப்பட்ட சுற்றுச்சூழல் அம்சங்களுக்கான குறிப்பிட்ட தரநிலைகள் அல்லது அளவிடக்கூடிய இலக்குகள் இல்லை என்று தோன்றுகிறது.  ஆயினும்கூட, இந்த சர்வதேச ஆய்வில் உள்ள 25 நகரங்களுக்கு ஒப்பிடுகையில், ஹனோயின் உள் நகரத்தில் உள்ள சுற்றுப்புறங்கள் மிகவும் நடக்கக்கூடியவை. உடல் செயல்பாடுகளை அதிகரிக்க உலக சுகாதார நிறுவனத்தின் இலக்குகளை அடைவதற்கான வரம்புகளின் அடிப்படையில், கிட்டத்தட்ட 93% குடியிருப்பாளர்கள் அடர்த்தி வரம்புகளை சந்திக்கும் சுற்றுப்புறங்களில் வாழ்கின்றனர், இருப்பினும் 56% மட்டுமே தெரு இணைப்பு வரம்புகளை சந்திக்கும் சுற்றுப்புறங்களில் வாழ்கின்றனர். இருப்பினும், சில ஹன்னாய் குடியிருப்பாளர்கள் உடல் செயல்பாடுகளை ஊக்குவிக்கும் அடர்த்தி மற்றும் தெரு இணைப்பு அளவை விட அதிகமான சுற்றுப்புறங்களில் வாழலாம்.  குடியிருப்பாளர்களில் 11.2% பேர் மட்டுமே வழக்கமான சேவைகளுடன் பொது போக்குவரத்து நிறுத்தங்களை அணுகமுடியும், ஆனால் முறைசாரா பொது போக்குவரத்து சேவைகள் சேர்க்கப்படவில்லை.  குடியிருப்பாளர்களில் 25% பேர் மட்டுமே 500 மீட்டருக்குள் சில பொது திறந்த வெளியை அணுகமுடியும், மேலும் 14% மட்டுமே ஒரு பெரிய பொது திறந்த வெளியின் 500 மீ க்குள் வாழ்கின்றனர்.  ஆய்வு செய்யப்பட்ட மற்ற நகரங்களுடன் ஒப்பிடுகையில், ஹனோயில் வசிப்பவர்களின் விகிதம் 500 மீட்டருக்குள் பொது திறந்த வெளி மற்றும் வழக்கமான சேவைகளுடன் பொது போக்குவரத்தை அணுகுவது சராசரிக்கும் குறைவாக உள்ளது. </t>
  </si>
  <si>
    <t xml:space="preserve">ஆய்வு செய்யப்பட்ட மற்ற நகரங்களுடன் ஒப்பிடுகையில், கிரேஸில் சுகாதாரம் மற்றும் நிலைத்தன்மையை ஆதரிக்கும் நகர்ப்புற மற்றும் போக்குவரத்து கொள்கைகளின் இருப்பு மற்றும் தரம் சராசரியை விட அதிகமாக உள்ளது.  இருப்பினும், நகர்ப்புற மற்றும் போக்குவரத்து தலையீடுகளின் சுகாதார தாக்க மதிப்பீடுகள் தேவைப்படும் கொள்கைகள் க்ராஸில் இருப்பதாகத் தெரியவில்லை, மேலும் போக்குவரத்து உள்கட்டமைப்பின் செலவினங்கள் குறித்த தகவல்கள் அடையாளம் காணப்படவில்லை.  இது சில நடைபயிற்சி தொடர்பான மற்றும் பொது போக்குவரத்து தரங்களுக்கான அளவிடக்கூடிய இலக்குகள் இல்லை என்று தோன்றுகிறது.  ஆயினும்கூட, கிரேஸில்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44% குடியிருப்பாளர்கள் க்ராஸ் நேரடி சுற்றுப்புறங்களில் அடர்த்தி வரம்புகளை சந்திக்கிறார்கள், மற்றும் 81.3% தெரு இணைப்பு நுழைவாயில்களை சந்திக்கும் சுற்றுப்புறங்களில் வாழ்கின்றனர்.  பெரும்பாலான குடியிருப்பாளர்கள் (92%) 500 மீ பொது போக்குவரத்து நிறுத்தங்களை அணுகுகின்றனர், இருப்பினும் சேவை தரவுகளின் அதிர்வெண் கிடைக்கவில்லை.  பெரும்பாலான குடியிருப்பாளர்கள் 500 மீட்டருக்குள் சில பொது திறந்த வெளியை அணுகமுடியும் என்றாலும், 39% மட்டுமே ஒரு பெரிய பொது திறந்த வெளியின் 500 மீ க்குள் வாழ்கின்றனர், மேலும் இந்த அணுகல் நகரத்தின் வடக்கிலும் முர் நதியிலும் அதிக அணுகலுடன், ஆனால் தெற்கில், குறிப்பாக முருக்கு மேற்கே குறிப்பிடத்தக்க இடரீதியாக வடிவமைக்கப்பட்டதாகத் தெரிகிறது. ஆய்வு செய்யப்பட்ட மற்ற நகரங்களுடன் ஒப்பிடுகையில், பெரிய பொது திறந்தவெளி அணுகல் கொண்ட க்ராஸில் உள்ள மக்கள் தொகையின் விகிதம் சராசரிக்கும் குறைவாக உள்ளது. </t>
  </si>
  <si>
    <t>கென்ட்டில்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கூடிய தன்மை ஆகியவற்றின் அடிப்படையில் சராசரியை விட சற்று அதிகமாக உள்ளது.  நகர்ப்புற மற்றும் போக்குவரத்து தலையீடுகளின் சுகாதார தாக்க மதிப்பீடுகள் கென்ட் தேவைஎன்று தெரியவில்லை.  இது பொது போக்குவரத்து கொள்கைகளுக்கான குறிப்பிட்ட தரநிலைகள் அல்லது அளவிடக்கூடிய இலக்குகள் இல்லை என்று தோன்றுகிறது.  ஆயினும்கூட, இந்த சர்வதேச ஆய்வில் உள்ள 25 நகரங்களுடன் ஒப்பிடுகையில், கென்ட்டில் உள்ள பல சுற்றுப்புறங்கள் மிகவும் நடக்கக்கூடியவை, நகர்ப்புற விளிம்பில் குறைந்த நடைத்திறன் கொண்டவை. உடல் செயல்பாடுகளை அதிகரிக்க உலக சுகாதார நிறுவனத்தின் இலக்குகளை அடைவதற்கான வரம்புகளின் அடிப்படையில், எந்த குடியிருப்பாளர்களும் கென்ட் நேரடி சுற்றுப்புறங்களில் அடர்த்தி வரம்புகளை சந்திக்கவில்லை, இருப்பினும் 55% மட்டுமே தெரு இணைப்பு வரம்புகளை சந்திக்கும் சுற்றுப்புறங்களில் வாழ்கின்றனர்.  பெரும்பாலான குடியிருப்பாளர்கள் (87%) 500 மீ க்குள் பொது போக்குவரத்து நிறுத்தங்களை அணுகுகிறார்கள், இருப்பினும் சேவை தரவுகளின் அதிர்வெண் கிடைக்கவில்லை.  பெரும்பாலான குடியிருப்பாளர்கள் 500 மீட்டருக்குள் சில பொது திறந்த வெளியை அணுகமுடியும் என்றாலும், 63% மட்டுமே ஒரு பெரிய பொது திறந்த வெளியின் 500 மீ க்குள் வாழ்கின்றனர்.  பிந்தையது இடம் சார்ந்த வடிவத்தில் இருப்பதாகத் தெரிகிறது.  ஆய்வு செய்யப்பட்ட மற்ற நகரங்களுடன் ஒப்பிடுகையில், உணவுசந்தைகள் மற்றும் 500 மீட்டருக்குள் பெரிய பொது திறந்த வெளி ஆகியவற்றை அணுகுவதற்கான கென்ட்டில் உள்ள மக்களின் விகிதம் சராசரியை விட அதிகமாக உள்ளது.</t>
  </si>
  <si>
    <t>மற்ற நகரங்களுடன் ஒப்பிடுகையில் பெர்னில் நடக்கக்கூடிய சுற்றுப்புறங்களை ஆதரிக்கும் கொள்கைகள் கிடைப்பது சராசரிக்கு மேல் உள்ளது.  இருப்பினும், கிடைக்கக்கூடிய கொள்கைகளின் தரம் அவற்றின் குறிப்பிட்ட தன்மை, அளவிடுதல் மற்றும் சுகாதார ஆதாரங்களுடன் நிலைத்தன்மை ஆகியவற்றின் அடிப்படையில் சராசரியாக மட்டுமே உள்ளது. நகர்ப்புற மற்றும் போக்குவரத்து தலையீடுகளின் சுகாதார தாக்க மதிப்பீட்டிற்கான தேவை பெர்னுக்கு இருப்பதாகத் தெரியவில்லை.  ஆயினும்கூட, பெர்னில் உள்ள பெரும்பாலான சுற்றுப்புறங்கள் ஆய்வு செய்யப்பட்ட மற்ற நகரங்களுடன் ஒப்பிடுகையில் நடக்கக்கூடியவை.  மக்கள் தொகையில் கிட்டத்தட்ட 60% மக்கள் உடல் செயல்பாடுகளை அதிகரிப்பதற்கான உலக சுகாதார நிறுவனத்தின் இலக்குகளை அடைவதற்கான அடர்த்தி வரம்புகளை சந்திக்கும் சுற்றுப்புறங்களில் வாழ்கின்றனர், மேலும் 98.2% தெரு இணைப்பு வரம்புகளை அடைகிறார்கள்.  கிட்டத்தட்ட அனைத்து குடியிருப்பாளர்களும் (91.8%) வழக்கமான சேவைகளுடன் பொது போக்குவரத்து நிறுத்தங்களை அணுகுகிறார்கள்.  அனைத்து குடியிருப்பாளர்களும் 500 மீ க்குள் பொது திறந்த வெளியை அணுகமுடியும் மற்றும் 80% ஒரு பெரிய பொது திறந்த வெளியின் 500 மீ க்குள் வாழ்கின்றனர்.  பிந்தையது சமூக வடிவத்தில் இருப்பதாகத் தெரிகிறது.  ஆய்வு செய்யப்பட்ட மற்ற நகரங்களுடன் ஒப்பிடுகையில், பெர்னில் உள்ள மக்கள் தொகையின் விகிதம் ஆய்வு செய்யப்பட்ட அனைத்து வசதிகளையும் அணுகுகிறது.</t>
  </si>
  <si>
    <t>மற்ற நகரங்களுடன் ஒப்பிடுகையில், ஒலோமோக்கில் சுகாதாரம் மற்றும் நிலைத்தன்மையை ஆதரிக்கும் நகர்ப்புற மற்றும் போக்குவரத்து கொள்கைகளின் இருப்பு மற்றும் தரம் சராசரிக்கும் குறைவாக உள்ளது.  ஒலோமோக் அதன் பெருநகர நகர்ப்புற மற்றும் போக்குவரத்து கொள்கைகளில் குறிப்பிட்ட சுகாதார-கவனம் செலுத்தும் நடவடிக்கைகளையோ அல்லது சுகாதார தாக்க மதிப்பீட்டிற்கான தேவைகளையோ கொண்டிருப்பதாகத் தெரியவில்லை. மேலும் பல கொள்கைப் பகுதிகளில், இது குறிப்பிட்ட தரநிலைகள் மற்றும் அளவிடக்கூடிய இலக்குகளைக் கொண்டிருக்கவில்லை.  ஆயினும்கூட, இந்த ஆய்வில் உள்ள 25 நகரங்களின் ஒப்பிடுகையில், ஒலோமோக்கில் உள்ள பெரும்பாலான சுற்றுப்புறங்கள் வெளிப்புற புறநகர் ப்பகுதிகளைத் தவிர நடக்கக்கூடியவை.  உடல் செயல்பாடுகளை அதிகரிக்க உலக சுகாதார நிறுவனத்தின் இலக்குகளை அடைவதற்கான வரம்புகளின் அடிப்படையில், ஓலோமோக் குடியிருப்பாளர்கள் யாரும் குறைந்தபட்ச அடர்த்தி வரம்பு இலக்குகளை சந்திக்கும் சுற்றுப்புறங்களில் வசிக்கவில்லை மற்றும் 54.2% தெரு இணைப்பு வரம்புகளை சந்திக்கவில்லை. பெரும்பாலான குடியிருப்பாளர்கள் (89%) 500 மீ பொது போக்குவரத்து நிறுத்தங்களை அணுகுகின்றனர், இருப்பினும் சேவைகளின் அதிர்வெண் பற்றிய தரவு ஒலோமோக்கிற்கு கிடைக்கவில்லை.  இதேபோல், பெரும்பாலான குடியிருப்பாளர்கள் 500 மீட்டருக்குள் பொது திறந்த வெளியைக் கொண்டுள்ளனர், ஆனால் 46% மட்டுமே பெரிய பொது திறந்த வெளியை அணுகுகின்றனர். பெரிய பொது திறந்த வெளிக்கான அணுகல் இடம் சார்ந்த வடிவத்தில் தோன்றியது. ஆய்வு செய்யப்பட்ட அனைத்து வசதிகளையும் அணுகும் ஒலோமோக்கில் உள்ள மக்கள் தொகையின் விகிதம் ஆய்வு செய்யப்பட்ட மற்ற நகரங்களைப் போலவே உள்ளது.</t>
  </si>
  <si>
    <t>கொலோனில்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நிலைத்தன்மை ஆகியவற்றின் அடிப்படையில் சராசரிக்கு சற்று அதிகமாக உள்ளது. கொலோன் அதன் பெருநகர போக்குவரத்து கொள்கையில் குறிப்பிட்ட சுகாதார-கவனம் செலுத்தும் நடவடிக்கைகளைக் கொண்டிருப்பதாகத் தெரியவில்லை அல்லது சுகாதார தாக்க மதிப்பீட்டிற்கான தேவைகள்.  ஆயினும்கூட, கொலோனில் உள்ள பெரும்பாலான சுற்றுப்புறங்கள் ஆய்வு செய்யப்பட்ட மற்ற நகரங்களுடன் ஒப்பிடுகையில் நடக்கக்கூடியவை.  21.6% சுற்றுப்புறங்கள் மட்டுமே உடல் செயல்பாடுகளை அதிகரிக்க உலக சுகாதார நிறுவனத்தின் இலக்குகளை அடைய அடர்த்தி வரம்புகளை பூர்த்தி செய்யும் போது, 72% தெரு இணைப்பு வரம்புகளை அடைகின்றன.  குடியிருப்பாளர்களில் அறுபது சதவீதத்தினர் 500 மீட்டருக்குள் வழக்கமான சேவைகளுடன் பொது போக்குவரத்து நிறுத்தங்களை அணுகமுடியும்.  பெரும்பாலான குடியிருப்பாளர்கள் 500 மீட்டருக்குள் பொது திறந்த வெளியைக் கொண்டுள்ளனர், ஆனால் மூன்றில் இரண்டு பங்கினர் மட்டுமே பெரிய பொது திறந்த வெளியை அணுகுகின்றனர்.  ஆய்வு செய்யப்பட்ட மற்ற நகரங்களுடன் ஒப்பிடுகையில், கொலோனில் உள்ள மக்கள் தொகையின் விகிதம் வசதியான கடைகள், உணவு சந்தைகள் மற்றும் 500 மீட்டருக்குள் பெரிய பொது திறந்த வெளி ஆகியவற்றை அணுகுவது சராசரியை விட அதிகமாக உள்ளது.</t>
  </si>
  <si>
    <t>ஒட்டுமொத்தமாக, ஓடென்ஸில்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இருப்பினும், போக்குவரத்து மற்றும் நிலப் பயன்பாட்டு தலையீடுகளின் சுகாதார தாக்க மதிப்பீட்டிற்கான தேவைகள் ஓடென்ஸுக்கு இல்லை.  அதன் கட்டமைக்கப்பட்ட சுற்றுச்சூழல் மற்றும் போக்குவரத்து தரநிலைகள் பல, அது அளவிடக்கூடிய இலக்குகளை இல்லை. இந்த சர்வதேச ஆய்வில் உள்ள 25 நகரங்களின் ஒப்பிடுகையில், ஓடென்ஸில் உள்ள பெரும்பாலான சுற்றுப்புறங்கள் நகர்ப்புற விளிம்பை த் தவிர நடக்கக்கூடியவை. இருப்பினும், உடல் செயல்பாடுகளை அதிகரிப்பதற்கான உலக சுகாதார நிறுவனத்தின் இலக்குகளை அடைவதில், குறைந்தபட்ச மக்கள் தொகை அடர்த்தி வரம்புகளை சந்திக்கும் சுற்றுப்புறங்களில் குடியிருப்பாளர்கள் யாரும் வசிக்கவில்லை, 85% தெரு இணைப்பு வரம்புகளை சந்திக்கும் சுற்றுப்புறங்களில் வாழ்கின்றனர்.  கிட்டத்தட்ட 60% குடியிருப்பாளர்கள் 500 மீட்டருக்குள் வழக்கமான சேவைகளுடன் பொது போக்குவரத்து நிறுத்தங்களை அணுகமுடியும்.  கிட்டத்தட்ட அனைத்து குடியிருப்பாளர்களும் 500 மீட்டருக்குள் சில பொது திறந்த வெளிகளைக் கொண்டுள்ளனர், மேலும் குடியிருப்பாளர்களில் முக்கால்வாசிப் பேர் பெரிய பொது திறந்த வெளியை அணுகமுடியும்.   ஆய்வு செய்யப்பட்ட மற்ற நகரங்களுடன் ஒப்பிடுகையில், பெரிய பொது திறந்தவெளி அணுகலுடன் ஓடென்ஸில் உள்ள மக்கள் தொகையின் விகிதம் சராசரியை விட அதிகமாக உள்ளது.</t>
  </si>
  <si>
    <t>ஒட்டுமொத்தமாக, பார்சிலோனாவில் சுகாதாரம் மற்றும் நிலைத்தன்மையை ஆதரிக்கும் நகர்ப்புற மற்றும் போக்குவரத்து கொள்கைகளின் கிடைக்கும் தன்மை மற்றும் தரம் ஆய்வில் உள்ள பல நகரங்களுடன் ஒப்பிடுகையில் சராசரியை விட அதிகமாக உள்ளது. எனினும், பார்சிலோனா குறிப்பிட்ட சுகாதார கவனம் இல்லை?? பெருநகர நகர்ப்புற மற்றும் போக்குவரத்து கொள்கைகள் அல்லது சுகாதார தாக்க மதிப்பீட்டிற்கான தேவைகள் ஆகியவற்றில் நடவடிக்கைகள்.  இந்த சர்வதேச ஆய்வில் உள்ள 25 நகரங்களின் ஒப்பிடுகையில், பார்சிலோனாவில் உள்ள பெரும்பாலான சுற்றுப்புறங்கள் மிகவும் நடக்கக்கூடியவை. எனவே, பெரும்பாலான சுற்றுப்புறங்கள் மக்கள் தொகை அடர்த்தி மற்றும் தெரு இணைப்பு வரம்புகளை பூர்த்தி செய்து உலக சுகாதார நிறுவனத்தின் இலக்குகளை அடைய உடல் செயல்பாடுகளை அதிகரிக்கின்றன.  குடியிருப்பாளர்களில் முக்கால்வாசிப் பேர் வழக்கமான சேவைகளுடன் பொது போக்குவரத்து நிறுத்தங்களை அணுகமுடியும் மற்றும் பெரும்பாலான குடியிருப்பாளர்கள் 500 மீட்டருக்குள் சில பொது திறந்த வெளிகளைக் கொண்டுள்ளனர்; இருப்பினும் மூன்றில் இரண்டு பங்கிற்கும் குறைவானவர்கள் பெரிய பொது திறந்த வெளியை அணுகமுடியும்.   ஆய்வு செய்யப்பட்ட மற்ற நகரங்களுடன் ஒப்பிடுகையில், பார்சிலோனாவில் உள்ள மக்கள் தொகையின் விகிதம் ஒரு உணவு சந்தை, வசதியான கடை மற்றும் ஒரு வழக்கமான சேவையுடன் பொது போக்குவரத்து ஆகியவற்றை 500 மீட்டருக்குள் அணுகுகிறது. ஒரு பெரிய பொது திறந்த வெளிஅணுகல் விகிதம் சராசரி க்கும் குறைவாக உள்ளது.</t>
  </si>
  <si>
    <t>வாலென்சியாவில்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இந்த சர்வதேச ஆய்வில் உள்ள 25 நகரங்களைப் போலவே, பெரும்பாலான சுற்றுப்புறங்கள் நடக்கக்கூடியவை, மற்றும் சுற்றுப்புறங்கள் மக்கள் தொகை அடர்த்தி மற்றும் தெரு இணைப்பு வரம்புகளை பூர்த்தி செய்து உலக சுகாதார நிறுவனத்தின் இலக்குகளை அடைய உடல் செயல்பாடுகளை அதிகரிக்கின்றன.  பெரும்பாலான குடியிருப்பாளர்கள் வழக்கமாக சேவை செய்யப்பட்ட பொது போக்குவரத்து நிறுத்தங்கள் மற்றும் பொது திறந்த வெளியை 500 மீ க்குள் அணுகமுடியும், ஆனால் 43% மட்டுமே பெரிய பொது திறந்த வெளியை அணுகமுடியும்.  ஆய்வு செய்யப்பட்ட மற்ற நகரங்களுடன் ஒப்பிடுகையில், ஒரு உணவு சந்தை, வசதியான கடை மற்றும் வழக்கமான பொது போக்குவரத்து ஆகியவற்றை 500 மீ க்குள் அணுகுவதற்கான மக்கள் தொகையின் விகிதம் சராசரிக்கு மேல் உள்ளது; பொது திறந்தவெளி மற்றும் பெரிய பொது திறந்தவெளி க்கான அணுகல் சராசரிக்கும் குறைவாக உள்ளது.</t>
  </si>
  <si>
    <t>விக் நகரில் சுகாதாரம் மற்றும் நிலைத்தன்மையை ஆதரிக்கும் நகர்ப்புற மற்றும் போக்குவரத்து கொள்கைகளின் இருப்பு மற்றும் தரம் மற்ற நகரங்களுடன் ஒப்பிடுகையில் சராசரிக்கு மேல் உள்ளது.  இருப்பினும், விக் அதன் பெருநகர போக்குவரத்து கொள்கைகள் அல்லது சுகாதார தாக்க மதிப்பீட்டிற்கான தேவைகளில் குறிப்பிட்ட சுகாதார-கவனம் செலுத்தும் நடவடிக்கைகளைக் கொண்டிருப்பதாகத் தெரியவில்லை.   இந்த சர்வதேச ஆய்வில் உள்ள 25 நகரங்களின் ஒப்பிடுகையில், விக் சுற்றுப்புறங்களில் சுமார் ஒரு பாதி மிகவும் நடக்கக்கூடியதாக இருந்தது, ஆனால் இது உள்-நகரத்திற்கு சாதகமாக இடம்சார்ந்த வடிவத்தில் இருந்தது.  உடல் செயல்பாடுகளை அதிகரிக்க உலக சுகாதார நிறுவனத்தின் இலக்குகளை அடைவதற்கான வரம்புகளின் அடிப்படையில், விக் குடியிருப்பாளர்களில் 24% மட்டுமே குறைந்தபட்ச மக்கள் தொகை அடர்த்தி வரம்புகளை சந்திக்கும் சுற்றுப்புறங்களில் வாழ்கின்றனர் மற்றும் 56% தெரு இணைப்பு வரம்புகளை சந்திக்கிறார்கள். கிட்டத்தட்ட 60% குடியிருப்பாளர்கள் 500 மீ பொது போக்குவரத்து நிறுத்தங்களை அணுகமுடியும், இருப்பினும் சேவைகளின் அதிர்வெண் பற்றிய தரவு கிடைக்கவில்லை.  இதேபோல், பெரும்பாலான குடியிருப்பாளர்கள் 500 மீட்டருக்குள் பொது திறந்த வெளியைக் கொண்டுள்ளனர், மற்றும் குடியிருப்பாளர்களில் முக்கால்வாசிப் பேர் பெரிய பொது திறந்த வெளியை அணுகுகின்றனர். விக் தெற்கு சுற்றுப்புறங்களில் உள்ளவை குறைவாக சேவை செய்யப்பட்டநிலையில், பெரிய பொது திறந்த வெளிக்கான அணுகல் இடம் சார்ந்ததாக த் தோன்றியது. விக் நகரில் 500 மீ க்குள் பொது போக்குவரத்து அணுகல் மக்கள் தொகை விகிதம் ஆய்வு மற்ற நகரங்கள் விட குறைவாக இருந்தது; பொது வெளி மற்றும் வசதியான கடை க்கான அணுகல் விகிதம் சராசரியாக இருந்தது.</t>
  </si>
  <si>
    <t>பெல்ஃபாஸ்ட்டில் சுகாதாரம் மற்றும் நிலைத்தன்மையை ஆதரிக்கும் நகர்ப்புற மற்றும் போக்குவரத்து கொள்கைகளின் கிடைக்கும் தன்மை மற்றும் தரம் ஆய்வு செய்யப்பட்ட மற்ற நகரங்களுடன் ஒப்பிடுகையில் சராசரியை விட அதிகமாக உள்ளது. ஆயினும்கூட, பொது திறந்த வெளிக் கொள்கைகளைத் தவிர, நடக்கக்கூடிய நகரங்களை உருவாக்குவதற்கு கட்டமைக்கப்பட்ட சுற்றுச்சூழல் அம்சங்களுக்கான பல தரங்களைக் பெல்ஃபாஸ்ட் கொண்டிருந்தாலும், அவை அளவிடக்கூடிய கொள்கை இலக்குகள் இல்லாதது போல் தோன்றுகிறது.  ஆயினும்கூட, இந்த சர்வதேச ஆய்வில் உள்ள 25 நகரங்களின் ஒப்பிடுகையில், பெல்ஃபாஸ்ட்டில் உள்ள பெரும்பாலான சுற்றுப்புறங்கள் நடக்கக்கூடியவை, இருப்பினும் தெற்கிலும் நகர்ப்புற விளிம்புகளிலும் குறைவாகவே உள்ளன.  உடல் செயல்பாடுகளை அதிகரிக்க உலக சுகாதார நிறுவனத்தின் இலக்குகளை அடைவதற்கான வரம்புகளின் அடிப்படையில், பெல்ஃபாஸ்ட் குடியிருப்பாளர்களில் 40% மக்கள் தொகை அடர்த்தி வரம்புகளை சந்திக்கும் சுற்றுப்புறங்களில் வாழ்கின்றனர் மற்றும் அக்கம்பக்கத்தில் முக்கால்வாசி தெரு இணைப்பு வரம்புகளை சந்திக்கிறார்கள். கிட்டத்தட்ட முக்கால்வாசி குடியிருப்பாளர்கள் வழக்கமான சேவைகளுடன் பொது போக்குவரத்து நிறுத்தங்களை அணுகமுடியும்.  இருப்பினும், மற்ற நகரங்களுடன் ஒப்பிடுகையில், குறைவான குடியிருப்பாளர்கள் 500 மீட்டருக்குள் சில பொது திறந்த வெளிகளைக் கொண்டுள்ளனர், மேலும் பெரிய பொது திறந்த வெளியை அணுகும் 47% மட்டுமே உள்ளனர்.  மேலும், பெரிய பொது திறந்த வெளிக்கான அணுகல் சில பகுதிகளில் மோசமாக சேவை செய்யப்பட்டுள்ளது.   ஆய்வு செய்யப்பட்ட மற்ற நகரங்களுடன் ஒப்பிடுகையில், பெல்ஃபாஸ்ட்டில் உள்ள மக்கள் தொகையின் விகிதம் 500 மீட்டருக்குள் ஒரு உணவு சந்தை மற்றும் எந்தவொரு பொது திறந்த வெளியையும் அணுகுவது சராசரிக்கும் குறைவாக உள்ளது.</t>
  </si>
  <si>
    <t>லிஸ்பனில் சுகாதாரம் மற்றும் நிலைத்தன்மையை ஆதரிக்கும் நகர்ப்புற மற்றும் போக்குவரத்து கொள்கைகள் மற்ற நகரங்களுடன் ஒப்பிடுகையில் சராசரிக்கு மேல் உள்ளன.  இருப்பினும், சுகாதார ஆதாரங்களுடன் குறிப்பிட்ட தன்மை, அளவிடுதல் மற்றும் நிலைத்தன்மை ஆகியவற்றின் அடிப்படையில் கிடைக்கக்கூடிய கொள்கைகளின் தரம் சராசரியாக உள்ளது. நடக்கக்கூடிய நகரங்களை உருவாக்குவதற்காக கட்டமைக்கப்பட்ட சுற்றுச்சூழல் அம்சங்களுக்கான பல தரநிலைகள் லிஸ்பனில் இல்லை, மற்றும் பல கொள்கை பகுதிகளில், அளவிடக்கூடிய இலக்குகள் இல்லை என்று தோன்றியது.  ஆயினும்கூட, இந்த சர்வதேச ஆய்வில் உள்ள 25 நகரங்களின் ஒப்பிடுகையில், லிஸ்பனில் உள்ள பெரும்பாலான சுற்றுப்புறங்கள் நடக்கக்கூடியவை.   உடல் செயல்பாடுகளை அதிகரிப்பதற்கான உலக சுகாதார நிறுவனத்தின் இலக்குகளை அடைவதற்கான வரம்புகளின் அடிப்படையில், லிஸ்பனில் கிட்டத்தட்ட அனைத்து குடியிருப்பாளர்களும் மக்கள் தொகை அடர்த்தி மற்றும் தெரு இணைப்பு வரம்புகளை சந்திக்கும் சுற்றுப்புறங்களில் வாழ்கின்றனர். இருப்பினும், சில லிஸ்பன் குடியிருப்பாளர்கள் உடல் செயல்பாடுகளை ஊக்குவிக்கும் அடர்த்தி மற்றும் தெரு இணைப்பு நிலைகளை மீறும் சுற்றுப்புறங்களில் வாழலாம்.  பெரும்பாலான குடியிருப்பாளர்கள் வழக்கமான சேவைகள் (92.8%) மற்றும் பொது திறந்த வெளி (~90%) ஆகியவற்றுடன் பொது போக்குவரத்து நிறுத்தங்களை 500 மீட்டருக்குள் அணுகுகின்றனர்.  இருப்பினும், குடியிருப்பாளர்களில் 51% பேர் மட்டுமே பெரிய பொது திறந்த வெளியை அணுகமுடியும்.  மேலும், பெரிய பொது திறந்த வெளிக்கான அணுகல் சில பகுதிகளில் மோசமாக சேவை செய்யப்பட்டுள்ளது.   ஆய்வு செய்யப்பட்ட மற்ற நகரங்களுடன் ஒப்பிடுகையில், லிஸ்பனில் உள்ள மக்கள் தொகையின் விகிதம் ஒரு உணவு சந்தை, வசதியான கடை மற்றும் பொது போக்குவரத்து நிறுத்தம் ஆகியவற்றை ஒரு வழக்கமான சேவையுடன் 500 மீட்டருக்குள் அணுகுவது சராசரிக்கு மேல் உள்ளது.</t>
  </si>
  <si>
    <t>அடிலெய்டில் சுகாதாரம் மற்றும் நிலைத்தன்மையை ஆதரிக்கும் நகர்ப்புற மற்றும் போக்குவரத்து கொள்கைகள் மற்ற நகரஆய்வுகளுடன் ஒப்பிடுகையில் சராசரிக்கு மேல் உள்ளன. இருப்பினும் அந்தக் கொள்கைகளின் தரம் சராசரிக்கும் குறைவாக உள்ளது. அடிலெய்டில் போக்குவரத்து அல்லது நிலப் பயன்பாட்டுதிட்டமிடல் தொடர்பான சுகாதார கவனம் செலுத்தும் நடவடிக்கைகள் அல்லது காற்று மாசுபாடு கொள்கைகளை உள்ளடக்கிய போக்குவரத்து திட்டமிடல் கொள்கைகள் இருப்பதாகத் தெரியவில்லை.  போக்குவரத்து மற்றும் நிலப் பயன்பாட்டு தலையீடுகளின் சுகாதார தாக்க மதிப்பீட்டையும் அது கோரவில்லை.   எனவே, இந்த சர்வதேச ஆய்வில் உள்ள 25 நகரங்களின் ஒப்பிடுகையில், அடிலெய்டில் உள்ள பெரும்பாலான சுற்றுப்புறங்களில் குறைந்த நடைபயிற்சி உள்ளது.  உடல் செயல்பாடுகளை அதிகரிக்க உலக சுகாதார நிறுவனத்தின் இலக்குகளை அடைவதற்கான வரம்புகளின் அடிப்படையில், அடிலெய்டில் உள்ள எந்த சுற்றுப்புறங்களும் மக்கள் தொகை அடர்த்தி வரம்புகளை அடையவில்லை மற்றும் 13% மட்டுமே தெரு இணைப்பு வரம்புகளை அடைகின்றன. குடியிருப்பாளர்களில் 54% பேர் மட்டுமே வழக்கமான சேவைகளுடன் பொது போக்குவரத்து நிறுத்தங்களை அணுகமுடியும்.  பெரும்பாலான குடியிருப்பாளர்கள் 500 மீட்டருக்குள் சில பொது திறந்த வெளியைக் கொண்டுள்ளனர்.  எனினும், இந்த பெரிய பொது திறந்த வெளி அணுகல் யார் மட்டுமே 58% குறைகிறது, மற்றும் அணுகல் இடம் சார்ந்த முறையில் வடிவமைக்கப்பட்டது. ஆய்வு செய்யப்பட்ட மற்ற நகரங்களுடன் ஒப்பிடுகையில், அடிலெய்டில் உள்ள மக்கள் தொகையின் விகிதம் 500 மீட்டருக்குள் ஒரு உணவு சந்தை, வசதியான கடை மற்றும் குறைந்த அளவிற்கு, ஒரு வழக்கமான சேவையுடன் பொது போக்குவரத்து நிறுத்தம் சராசரிக்கும் குறைவாக உள்ளது.</t>
  </si>
  <si>
    <t>ஒட்டுமொத்தமாக, மெல்போர்னில்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மெல்போர்ன் சுற்றுப்புறங்களில் பெரும்பாலான குறைந்த நடைபயிற்சி வேண்டும்; மற்றும் நடைபயிற்சி மற்றும் பொது போக்குவரத்து அணுகல் சமமற்ற முறையில் விநியோகிக்கப்படுகின்றன, உள்-நகரம் மற்றும் நடுத்தர புறநகர் சுற்றுப்புறங்களுக்கு சாதகமாக உள்ளன.  உடல் செயல்பாடுகளை அதிகரிப்பதற்கான உலக சுகாதார நிறுவனத்தின் இலக்குகளை அடைவதற்கான வரம்புகளின் அடிப்படையில், 20% அல்லது அதற்கும் குறைவான மெல்போர்ன் குடியிருப்பாளர்கள் மக்கள் தொகை அடர்த்தி மற்றும் தெரு இணைப்பு வரம்புகளை சந்திக்கும் சுற்றுப்புறங்களில் வாழ்கின்றனர்.  குடியிருப்பாளர்களில் ஒரு பாதிப்பேர் மட்டுமே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வெளியை அணுகும் மூன்றில் இரண்டு பங்கிற்கு குறைகிறது. ஆய்வு செய்யப்பட்ட மற்ற நகரங்களுடன் ஒப்பிடுகையில், மெல்போர்ன் குடியிருப்பாளர்களின் வசதியான கடைகள், உணவு சந்தைகள் மற்றும் பொது போக்குவரத்து நிறுத்தங்கள் ஆகியவற்றை 500 மீட்டருக்குள் வழக்கமான சேவையுடன் அணுகுவது சராசரிக்கும் குறைவாக உள்ளது.</t>
  </si>
  <si>
    <t>ஒட்டுமொத்தமாக, சிட்னியில்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சிட்னி யில் பெரும்பாலான சுற்றுப்புறங்களில் குறைந்த நடைபயிற்சி உள்ளன; மற்றும் நடைபயிற்சி சமமற்ற விநியோகிக்கப்படுகிறது, உள்-நகரம் பகுதிகளில் சாதகமாக.  உடல் செயல்பாடுகளை அதிகரிக்க உலக சுகாதார நிறுவனத்தின் இலக்குகளை அடைவதற்கான வரம்புகளின் அடிப்படையில், சிட்னி குடியிருப்பாளர்களில் 51% பேர் மட்டுமே மக்கள் தொகை அடர்த்தி வரம்புகளை சந்திக்கும் சுற்றுப்புறங்களில் வாழ்கின்றனர், மேலும் 13% மட்டுமே தெரு இணைப்பு வரம்புகளை சந்திக்கும் சுற்றுப்புறங்களில் வாழ்கின்றனர்.  சிட்னி குடியிருப்பாளர்களில் சுமார் 60% பேர்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வெளிக்கான அணுகலுடன் 60% ஆக குறைகிறது. ஆய்வு செய்யப்பட்ட மற்ற நகரங்களுடன் ஒப்பிடுகையில், சிட்னியில் உள்ள மக்கள் தொகையின் விகிதம் வசதியான கடைகள் மற்றும் உணவு சந்தைகளுக்கு 500 அணுகல் உள்ள அணுகல் சராசரிக்கும் குறைவாக உள்ளது; இருப்பினும் , பொது போக்குவரத்து க்கான அணுகல் ஆய்வு செய்யப்பட்ட பெரும்பாலான பிற நகரங்களுக்கு இணையாக இருந்தது .</t>
  </si>
  <si>
    <t>ஒட்டுமொத்தமாக, ஆக்லாந்தில்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ஆக்லாந்து சுகாதார கவனம் நடவடிக்கைகள் அல்லது காற்று மாசுபாடு மேலாண்மை உள்ளடக்கிய போக்குவரத்து திட்டமிடல் கொள்கைகள் இல்லை; அல்லது சுகாதார தாக்கம் மதிப்பீடு அல்லது வீட்டு அடர்த்தி மற்றும் தெரு இணைப்பு தரநிலைகள் தேவைகள்.  இந்த சர்வதேச ஆய்வில் உள்ள 25 நகரங்களைப் ஒப்பிடுகையில், ஆக்லாந்தில் உள்ள பெரும்பாலான சுற்றுப்புறங்களில் குறைந்த நடைபயிற்சி உள்ளது.  ஐந்து அல்லது அதற்கும் குறைவான சுற்றுப்புறங்களில் ஒன்று மட்டுமே உடல் செயல்பாடுகளை அதிகரிக்க உலக சுகாதார நிறுவனத்தின் இலக்குகளை அடைய அடர்த்தி மற்றும் தெரு இணைப்பு வரம்புகளை பூர்த்தி செய்கிறது. குடியிருப்பாளர்களில் 56% பேர் மட்டுமே வழக்கமான சேவைகளுடன் பொது போக்குவரத்து நிறுத்தங்களை அணுகமுடியும்.  பெரும்பாலான குடியிருப்பாளர்கள் 500 மீட்டருக்குள் சில பொது திறந்த வெளியைக் கொண்டுள்ளனர், இருப்பினும் இது பெரிய பொது திறந்த வெளியை அணுகுவதில் மூன்றில் இரண்டு பங்கிற்கு குறைகிறது.   ஆய்வு செய்யப்பட்ட மற்ற நகரங்களுடன் ஒப்பிடுகையில், ஒரு உணவு சந்தை அல்லது பொது போக்குவரத்து நிறுத்தத்திற்கு 500 மீட்டருக்குள் அணுகல் கொண்ட மக்கள் தொகையின் சதவீதம் சராசரியை விட சற்று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</si>
  <si>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</si>
  <si>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</si>
  <si>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</si>
  <si>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</si>
  <si>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</si>
  <si>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</si>
  <si>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</si>
  <si>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</si>
  <si>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</si>
  <si>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</si>
  <si>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</si>
  <si>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</si>
  <si>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</si>
  <si>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</si>
  <si>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</si>
  <si>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</si>
  <si>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ในขณะที่ความพร้อมและคุณภาพของนโยบายเมืองและการขนส่งและโครงสร้างพื้นฐานย่านที่สนับสนุนสุขภาพและความยั่งยืนใน Maiduguri พบว่าต่ํากว่าค่าเฉลี่ยเมื่อเทียบกับเมืองอื่น ๆ ความพร้อมของข้อมูลสําหรับ Maiduguri มี จํากัด และสิ่งนี้อาจอธิบายการค้นพบของเราบางส่วน แม้ว่า Maiduguri จะมีนโยบายมลพิษทางอากาศที่เกี่ยวข้องกับการใช้ที่ดิน แต่ดูเหมือนว่าจะขาดข้อกําหนดในการวางแผนเมืองซึ่งรวมถึงการกระทําที่มุ่งเน้นด้านสุขภาพที่เฉพาะเจาะจงอื่น ๆ และมาตรฐานเฉพาะและวัดได้เพื่อสร้างย่านที่เดินได้และการเข้าถึงระบบขนส่งสาธารณะและพื้นที่เปิดโล่งสาธารณะอย่างเท่าเทียมกัน เมื่อเทียบกับ 25 เมืองในการศึกษาระหว่างประเทศนี้พื้นที่ใกล้เคียงส่วนใหญ่ใน Maiduguri ดูเหมือนจะไม่สามารถเดินได้และย่านที่เดินได้ดูเหมือนจะมีลวดลายเชิงพื้นที่ตามเครือข่ายถนนที่สําคัญ ในแง่ของเกณฑ์สําหรับการแทรกแซงสภาพแวดล้อมที่สร้างขึ้นเพื่อให้บรรลุเป้าหมายของ WHO เพื่อเพิ่มการออกกําลังกาย 95.9% ของผู้อยู่อาศัยใน Maiduguri อาศัยอยู่ในละแวกใกล้เคียงที่ตรงตามเกณฑ์ความหนาแน่นแม้ว่าจะมีเพียง 29% ที่อาศัยอยู่ในละแวกใกล้เคียงที่ตรงตามเกณฑ์การเชื่อมต่อถนน หลังอาจสะท้อนให้เห็นถึงการขาดข้อมูลที่ในเส้นทางที่ไม่เป็นทางการ โดยเฉพาะอย่างยิ่งผู้อยู่อาศัย Maiduguri หลายคนอาจอาศัยอยู่ในละแวกใกล้เคียงที่เกินระดับความหนาแน่นและการเชื่อมต่อถนนที่ส่งเสริมการออกกําลังกาย มีเพียง 10% ของผู้อยู่อาศัยเท่านั้นที่สามารถเข้าถึงจุดจอดระบบขนส่งสาธารณะโดยมีหลักฐานว่าการเข้าถึงมีลวดลายเชิงพื้นที่ตามเครือข่ายถนนที่สําคัญ ผู้อยู่อาศัยน้อยมากที่สามารถเข้าถึงพื้นที่เปิดโล่งสาธารณะได้ในระยะ 500 เมตรและมีเพียง 0.5% ของผู้อยู่อาศัยเท่านั้นที่สามารถเข้าถึงพื้นที่เปิดโล่งสาธารณะขนาดใหญ่ซึ่งกระจุกตัวอยู่ในภาคตะวันออกเฉียงเหนือของเมือง</t>
  </si>
  <si>
    <t>ความพร้อมใช้งานและคุณภาพของนโยบายเมืองและการขนส่งที่สนับสนุนสุขภาพและความยั่งยืนในเม็กซิโกซิตี้นั้นต่ํากว่าค่าเฉลี่ยเมื่อเทียบกับเมืองอื่น ๆ เม็กซิโกซิตี้ดูเหมือนจะไม่มีการดําเนินการที่มุ่งเน้นด้านสุขภาพที่เฉพาะเจาะจงในนโยบายการขนส่งมหานครหรือข้อกําหนดสําหรับการประเมินผลกระทบต่อสุขภาพสําหรับการแทรกแซงในเมืองหรือการขนส่ง  นอกจากนี้ยังขาดนโยบายมลพิษทางอากาศที่เกี่ยวข้องกับการใช้ที่ดิน  มาตรฐานนโยบายที่มีอยู่จํานวนมากขาดความจําเพาะการวัดและ / หรือความสอดคล้องกับหลักฐานด้านสุขภาพ อย่างไรก็ตามเมื่อเทียบกับ 25 เมืองในการศึกษาระหว่างประเทศนี้พื้นที่ใกล้เคียงส่วนใหญ่ในเม็กซิโกซิตี้สามารถเดินได้  ในแง่ของเกณฑ์สําหรับการแทรกแซงสภาพแวดล้อมที่สร้างขึ้นเพื่อให้บรรลุเป้าหมายของ WHO เพื่อเพิ่มการออกกําลังกาย 98.1% ของผู้อยู่อาศัยในเม็กซิโกซิตี้อาศัยอยู่ในละแวกใกล้เคียงที่ตรงตามเกณฑ์ความหนาแน่นขั้นต่ําและ 77% เป็นไปตามเกณฑ์การเชื่อมต่อถนน  อย่างไรก็ตามผู้อยู่อาศัยจํานวนมากในเม็กซิโกซิตี้อาศัยอยู่ในละแวกใกล้เคียงที่อาจเกินระดับความหนาแน่นและการเชื่อมต่อถนนที่ส่งเสริมการออกกําลังกาย  มีเพียง 20% ของผู้อยู่อาศัยเท่านั้นที่สามารถเข้าถึงจุดจอดระบบขนส่งสาธารณะด้วยบริการปกติโดยมีหลักฐานว่าการเข้าถึงมีลวดลายเชิงพื้นที่ที่เอื้ออํานวยต่อเมืองชั้นใน  มีเพียง 50% ของผู้อยู่อาศัยเท่านั้นที่สามารถเข้าถึงพื้นที่เปิดโล่งสาธารณะได้ภายในระยะ 500 เมตรและแม้แต่น้อยกว่า (20%) สามารถเข้าถึงพื้นที่เปิดโล่งสาธารณะขนาดใหญ่ได้  สัดส่วนของประชากรที่เข้าถึงได้ภายใน 500 เมตรไปยังตลาดอาหารร้านสะดวกซื้อพื้นที่เปิดโล่งสาธารณะระบบขนส่งสาธารณะและขนาดใหญ่? พื้นที่เปิดโล่งสาธารณะต่ํากว่าค่าเฉลี่ยเมื่อเทียบกับเมืองอื่น ๆ ที่ศึกษา</t>
  </si>
  <si>
    <t>ความพร้อมของนโยบายที่สนับสนุนสุขภาพและความยั่งยืนในบัลติมอร์ต่ํากว่าค่าเฉลี่ยและคุณภาพของนโยบายที่มีอยู่ต่ํากว่าค่าเฉลี่ยเมื่อเทียบกับเมืองอื่น ๆ บัลติมอร์ดูเหมือนจะไม่ต้องการการประเมินผลกระทบต่อสุขภาพของการขนส่งและการแทรกแซงการใช้ที่ดินและมีนโยบายระบบขนส่งสาธารณะและพื้นที่เปิดโล่งสาธารณะที่เฉพาะเจาะจงและวัดได้น้อย   นอกเหนือจากเมืองชั้นในแล้วย่านส่วนใหญ่ในบัลติมอร์ยังมีความสามารถในการเดินต่ําเมื่อเทียบกับ 25 เมืองในการศึกษาระหว่างประเทศนี้   น้อยกว่าหนึ่งในสามของละแวกใกล้เคียงตรงตามเกณฑ์ความหนาแน่นขั้นต่ําเพื่อให้บรรลุเป้าหมายของ WHO เพื่อเพิ่มการออกกําลังกายและมีเพียงครึ่งเดียวที่ตรงกับเกณฑ์การเชื่อมต่อถนน  ผู้อยู่อาศัยส่วนน้อยสามารถเข้าถึงป้ายขนส่งสาธารณะด้วยบริการปกติที่มี 500m  ในขณะที่เพียงครึ่งหนึ่งมีพื้นที่เปิดโล่งสาธารณะภายใน 500 เมตรมีเพียงประมาณ 40 เปอร์เซ็นต์เท่านั้นที่สามารถเข้าถึงพื้นที่เปิดโล่งสาธารณะขนาดใหญ่ได้ เปอร์เซ็นต์ของประชากรของบัลติมอร์ที่มีการเข้าถึงภายใน 500m ไปยังตลาดอาหาร, ร้านสะดวกซื้อ, พื้นที่เปิดโล่งสาธารณะใด ๆ หรือพื้นที่เปิดโล่งขนาดใหญ่และการขนส่งสาธารณะต่ํากว่าค่าเฉลี่ยเมื่อเทียบกับเมืองอื่น ๆ ที่ศึกษา</t>
  </si>
  <si>
    <t>ความพร้อมและคุณภาพของนโยบายเมืองและการขนส่งที่สนับสนุนสุขภาพและความยั่งยืนในฟีนิกซ์ต่ํากว่าค่าเฉลี่ยเมื่อเทียบกับเมืองอื่น ๆ  ในบางพื้นที่นโยบายที่เกี่ยวข้องกับความสามารถในการเดินและระบบขนส่งสาธารณะฟีนิกซ์ขาดนโยบายรวมถึงมาตรฐานเฉพาะและเป้าหมายที่วัดได้  ฟีนิกซ์ยังขาดข้อกําหนดสําหรับการประเมินผลกระทบต่อสุขภาพของการแทรกแซงในเมืองและการขนส่ง  พื้นที่ใกล้เคียงส่วนใหญ่ในฟีนิกซ์มีความสามารถในการเดินต่ําเมื่อเทียบกับ 25 เมืองในการศึกษาระหว่างประเทศนี้ เพื่อให้บรรลุเป้าหมายของ WHO เพื่อเพิ่มการออกกําลังกายมีเพียง 16% ของผู้อยู่อาศัยในฟีนิกซ์ที่อาศัยอยู่ในละแวกใกล้เคียงที่ตรงตามเกณฑ์ความหนาแน่นและมีเพียง 51% เท่านั้นที่อาศัยอยู่ในละแวกใกล้เคียงที่ตรงตามเกณฑ์การเชื่อมต่อถนน  ในทํานองเดียวกันมีเพียง 24% ของผู้อยู่อาศัยที่อาศัยอยู่ในละแวกใกล้เคียงที่สามารถเข้าถึงป้ายขนส่งสาธารณะด้วยบริการปกติภายใน 500 เมตร  น้อยกว่า 50% ของผู้อยู่อาศัยสามารถเข้าถึงพื้นที่เปิดโล่งสาธารณะบางแห่งภายในระยะ 500 เมตรและมีเพียงหนึ่งในสี่เท่านั้นที่อาศัยอยู่ภายใน 500 เมตรของพื้นที่เปิดโล่งสาธารณะขนาดใหญ่  สัดส่วนของประชากรฟีนิกซ์ที่มีการเข้าถึงภายใน 500 เมตรไปยังตลาดอาหารร้านสะดวกซื้อพื้นที่เปิดโล่งสาธารณะหรือพื้นที่เปิดโล่งสาธารณะขนาดใหญ่หรือป้ายขนส่งสาธารณะต่ํากว่าค่าเฉลี่ยเมื่อเทียบกับเมืองอื่น ๆ ที่ศึกษา</t>
  </si>
  <si>
    <t>ความพร้อมของนโยบายเมืองและการขนส่งที่สนับสนุนสุขภาพและความยั่งยืนในซีแอตเทิลเป็นค่าเฉลี่ยเมื่อเทียบกับเมืองอื่น ๆ  อย่างไรก็ตามคุณภาพของสิ่งที่มีอยู่ต่ํากว่าค่าเฉลี่ยเล็กน้อยในแง่ของความจําเพาะการวัดและความสอดคล้องกับหลักฐานด้านสุขภาพ ซีแอตเทิลดูเหมือนจะไม่มีข้อกําหนดสําหรับการประเมินผลกระทบต่อสุขภาพของการแทรกแซงในเมืองและการขนส่ง  แม้ว่าซีแอตเทิลจะมีมาตรฐานมากมายสําหรับการเดิน แต่บางแห่งก็ขาดเป้าหมายที่วัดได้  นอกจากนี้ยังขาดมาตรฐานและเป้าหมายที่วัดได้สําหรับนโยบายการขนส่งสาธารณะและพื้นที่เปิดโล่งสาธารณะ  พื้นที่ใกล้เคียงส่วนใหญ่ในซีแอตเทิลมีความสามารถในการเดินต่ําเมื่อเทียบกับ 25 เมืองในการศึกษาระหว่างประเทศนี้ มีเพียง 6% ของผู้อยู่อาศัยในซีแอตเทิลที่อาศัยอยู่ในละแวกใกล้เคียงที่เป็นไปตามเกณฑ์ความหนาแน่นและมีเพียง 43% เท่านั้นที่อาศัยอยู่ในละแวกใกล้เคียงที่ตรงตามเกณฑ์การเชื่อมต่อถนนเพื่อให้บรรลุเป้าหมายของ WHO เพื่อเพิ่มการออกกําลังกาย  ในทํานองเดียวกันมีเพียง 27% ของผู้อยู่อาศัยที่อาศัยอยู่ในละแวกใกล้เคียงที่สามารถเข้าถึงป้ายขนส่งสาธารณะด้วยบริการปกติภายใน 500 เมตร  ประมาณ 50% ของผู้อยู่อาศัยสามารถเข้าถึงพื้นที่เปิดโล่งสาธารณะบางแห่งภายใน 500 เมตรและมีเพียง 35% เท่านั้นที่อาศัยอยู่ภายใน 500 เมตรของพื้นที่เปิดโล่งสาธารณะขนาดใหญ่  สัดส่วนของประชากรที่มีการเข้าถึงภายใน 500m เพื่อการขนส่งสาธารณะพื้นที่เปิดโล่งสาธารณะ stoes conveience และตลาดอาหารในซีแอตเทิลอยู่ต่ํากว่าเมืองอื่น ๆ ที่ศึกษา</t>
  </si>
  <si>
    <t xml:space="preserve">ความพร้อมและคุณภาพของนโยบายเมืองและการขนส่งที่สนับสนุนสุขภาพและความยั่งยืนในเซาเปาลูสูงกว่าค่าเฉลี่ยเมื่อเทียบกับเมืองอื่น ๆ เซาเปาโลรวมการกระทําที่เน้นสุขภาพในนโยบายการขนส่งมหานคร แต่การมุ่งเน้นนี้ขาดนโยบายเมืองใหญ่  นอกจากนี้ยังไม่มีข้อกําหนดสําหรับการประเมินผลกระทบต่อสุขภาพของการแทรกแซงในเมืองและการขนส่ง  ในบางพื้นที่นโยบายเช่นความสามารถในการเดินและระบบขนส่งสาธารณะเซาเปาโลขาดมาตรฐานและเป้าหมายที่วัดได้ อย่างไรก็ตามพื้นที่ส่วนใหญ่ในเซาเปาลูสามารถเดินได้สูงเมื่อเทียบกับ 25 เมืองในการศึกษาระหว่างประเทศนี้  เพื่อให้บรรลุเป้าหมายของ WHO เพื่อเพิ่มการออกกําลังกาย 99% ของผู้อยู่อาศัยในเซาเปาโลอาศัยอยู่ในพื้นที่ใกล้เคียงที่ตรงตามเกณฑ์ความหนาแน่นและ 70% อาศัยอยู่ในละแวกใกล้เคียงที่ตรงตามเกณฑ์การเชื่อมต่อถนน  อย่างไรก็ตามโดยเฉพาะอย่างยิ่งชาวเซาเปาโลบางคนอาจอาศัยอยู่ในละแวกใกล้เคียงที่เกินระดับความหนาแน่นและการเชื่อมต่อถนนที่ส่งเสริมการออกกําลังกาย ร้อยละเก้าสิบสี่ของผู้อยู่อาศัยอาศัยอยู่ในละแวกใกล้เคียงที่สามารถเข้าถึงจุดจอดระบบขนส่งสาธารณะด้วยบริการปกติ  เกือบสามในสี่ของผู้อยู่อาศัยสามารถเข้าถึงพื้นที่เปิดโล่งสาธารณะบางแห่งภายใน 500 เมตร แต่มีเพียง 16% เท่านั้นที่อาศัยอยู่ภายใน 500 เมตรของพื้นที่เปิดโล่งสาธารณะขนาดใหญ่  เปอร์เซ็นต์ของประชากรในเซาเปาโลที่มีการเข้าถึงภายใน 500m ของตลาดอาหารร้านสะดวกซื้อหรือพื้นที่เปิดโล่งสาธารณะใด ๆ ที่ต่ํากว่าค่าเฉลี่ยเมื่อเทียบกับเมืองอื่น ๆ ที่ศึกษา แต่การเข้าถึงพื้นที่เปิดโล่งสาธารณะขนาดใหญ่นั้นต่ํากว่าค่าเฉลี่ย </t>
  </si>
  <si>
    <t>ความพร้อมของนโยบายเมืองและการขนส่งที่สนับสนุนสุขภาพและความยั่งยืนในฮ่องกงมีค่าเฉลี่ยเมื่อเทียบกับเมืองอื่น ๆ  อย่างไรก็ตามคุณภาพของนโยบายที่มีอยู่สูงกว่าค่าเฉลี่ยในแง่ของความจําเพาะการวัดและความสอดคล้องกับหลักฐานด้านสุขภาพ อย่างไรก็ตาม ฮ่องกงดูเหมือนจะไม่มีการดําเนินการที่เน้นสุขภาพโดยเฉพาะในนโยบายเมืองหรือการขนส่งในเขตเมืองใหญ่หรือการขนส่ง และไม่มีข้อกําหนดสําหรับการประเมินผลกระทบต่อสุขภาพของการแทรกแซงในเมืองและการขนส่ง  แม้ว่าจะมีมาตรฐานนโยบายจํานวนมาก แต่หลายคนก็ขาดเป้าหมายที่วัดได้  อย่างไรก็ตามพื้นที่ส่วนใหญ่ในฮ่องกงสามารถเดินได้สูงเมื่อเทียบกับ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100% ของผู้อยู่อาศัยในฮ่องกงอาศัยอยู่ในละแวกใกล้เคียงที่ตรงตามเกณฑ์ความหนาแน่นและ 92% ในละแวกใกล้เคียงที่ตรงตามเกณฑ์การเชื่อมต่อถนน  อย่างไรก็ตามชาวฮ่องกง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 (83.6%) สามารถเข้าถึงจุดจอดระบบขนส่งสาธารณะด้วยบริการปกติ  ในขณะที่เกือบ 90% ของผู้อยู่อาศัยสามารถเข้าถึงพื้นที่เปิดโล่งสาธารณะบางแห่งภายใน 500 เมตรมีเพียง 54% เท่านั้นที่อาศัยอยู่ภายใน 500 เมตรของพื้นที่เปิดโล่งสาธารณะขนาดใหญ่  เมื่อเทียบกับเมืองอื่น ๆ ที่ศึกษาชาวฮ่องกงสามารถเข้าถึงสิ่งอํานวยความสะดวกทั้งหมดที่ศึกษาภายในระยะ 500 เมตร</t>
  </si>
  <si>
    <t>ความพร้อมของนโยบายที่สนับสนุนสุขภาพและความยั่งยืนในเจนไนต่ํากว่าค่าเฉลี่ยเมื่อเทียบกับเมืองอื่น ๆ  อย่างไรก็ตามคุณภาพของนโยบายที่มีอยู่ต่ํากว่าค่าเฉลี่ยในแง่ของความจําเพาะการวัดและความสอดคล้องกับหลักฐานด้านสุขภาพ เจนไนดูเหมือนจะไม่มีการดําเนินการที่เน้นสุขภาพที่เฉพาะเจาะจงในนโยบายเมืองมหานครหรือข้อกําหนดสําหรับการประเมินผลกระทบต่อสุขภาพของการขนส่งและการแทรกแซงการใช้ที่ดิน  อย่างไรก็ตามพื้นที่ใกล้เคียงส่วนใหญ่สามารถเดินได้เมื่อเทียบกับ 25 เมืองในการศึกษาระหว่างประเทศนี้  ย่านเจนไนเกือบทั้งหมดเป็นไปตามเกณฑ์ความหนาแน่นเพื่อให้บรรลุเป้าหมายของ WHO เพื่อเพิ่มการออกกําลังกายและเกือบ 80% บรรลุเกณฑ์การเชื่อมต่อถนน อย่างไรก็ตามชาวเจนไนบางคนอาจอาศัยอยู่ในละแวกใกล้เคียงที่เกินระดับความหนาแน่นและการเชื่อมต่อถนนที่ส่งเสริมการออกกําลังกาย โดยเฉพาะอย่างยิ่งมีเพียง 3.2% ของผู้อยู่อาศัยเท่านั้นที่สามารถเข้าถึงจุดจอดระบบขนส่งสาธารณะด้วยบริการปกติภายในระยะ 500 เมตรแม้ว่าการศึกษาของเราจะไม่รวมถึงโอกาสในการขนส่งสาธารณะอย่างไม่เป็นทางการ  ผู้อยู่อาศัยน้อยกว่า 50% มีพื้นที่เปิดโล่งสาธารณะภายใน 500 เมตรและมีเพียง 11.3% เท่านั้นที่สามารถเข้าถึงพื้นที่เปิดโล่งสาธารณะขนาดใหญ่ได้ เมื่อเทียบกับเมืองอื่น ๆ ที่ศึกษาเปอร์เซ็นต์ของชาวเจนไนที่มีการเข้าถึงภายใน 500 เมตรไปยังสิ่งอํานวยความสะดวกทั้งหมดที่ศึกษานั้นต่ํากว่าค่าเฉลี่ย</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</si>
  <si>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เจนไน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</si>
  <si>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 xml:space="preserve">โดยรวมแล้วความพร้อมและคุณภาพของนโยบายเมืองและการขนส่งที่สนับสนุนสุขภาพและความยั่งยืนในฮานอยต่ํากว่าค่าเฉลี่ยเมื่อเทียบกับเมืองอื่น ๆ ฮานอยดูเหมือนจะไม่มีการกระทําที่มุ่งเน้นสุขภาพที่เฉพาะเจาะจงในนโยบายเมืองหรือการขนส่งในเมืองหรือการขนส่ง  อย่างไรก็ตามซึ่งแตกต่างจากเมืองอื่น ๆ อีกมากมายที่ดูเหมือนจะมีข้อกําหนดสําหรับการประเมินผลกระทบต่อสุขภาพของการแทรกแซงในเมืองและการขนส่งแม้ว่าจะไม่มีนโยบายมลพิษทางอากาศที่เกี่ยวข้องกับการใช้ที่ดินและการวางแผนการขนส่ง  นอกจากนี้ยังดูเหมือนว่าจะขาดมาตรฐานเฉพาะหรือเป้าหมายที่วัดได้สําหรับคุณสมบัติสภาพแวดล้อมที่สร้างขึ้นเพื่อสุขภาพ  อย่างไรก็ตามย่านในเมืองชั้นในของฮานอยสามารถเดินได้สูงเมื่อเทียบกับ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93% ของผู้อยู่อาศัยอาศัยอยู่ในละแวกใกล้เคียงตามเกณฑ์ความหนาแน่นแม้ว่าจะมีเพียง 56% ที่อาศัยอยู่ในละแวกใกล้เคียงที่ตรงตามเกณฑ์การเชื่อมต่อถนน อย่างไรก็ตามชาวฮันนอยบางคนอาจอาศัยอยู่ในละแวกใกล้เคียงที่เกินระดับความหนาแน่นและการเชื่อมต่อถนนที่ส่งเสริมการออกกําลังกาย  มีเพียง 11.2% ของผู้อยู่อาศัยเท่านั้นที่สามารถเข้าถึงจุดจอดระบบขนส่งสาธารณะด้วยบริการปกติ แต่ไม่รวมบริการขนส่งสาธารณะอย่างไม่เป็นทางการ  มีเพียง 25% ของผู้อยู่อาศัยเท่านั้นที่สามารถเข้าถึงพื้นที่เปิดโล่งสาธารณะได้ภายในระยะ 500 ม. และมีเพียง 14% เท่านั้นที่อาศัยอยู่ภายใน 500 ม. ของพื้นที่เปิดโล่งสาธารณะขนาดใหญ่  เมื่อเทียบกับเมืองอื่น ๆ ที่ศึกษาสัดส่วนของผู้อยู่อาศัยในฮานอยที่มีการเข้าถึงภายใน 500m ไปยังพื้นที่เปิดโล่งสาธารณะและการขนส่งสาธารณะที่มีบริการปกติต่ํากว่าค่าเฉลี่ย </t>
  </si>
  <si>
    <t xml:space="preserve">ความพร้อมและคุณภาพของนโยบายเมืองและการขนส่งที่สนับสนุนสุขภาพและความยั่งยืนในกราซนั้นสูงกว่าค่าเฉลี่ยเมื่อเทียบกับเมืองอื่น ๆ ที่ศึกษา  อย่างไรก็ตาม Graz ดูเหมือนจะไม่มีนโยบายที่ต้องมีการประเมินผลกระทบต่อสุขภาพของการแทรกแซงในเมืองและการขนส่งและข้อมูลเกี่ยวกับค่าใช้จ่ายในโครงสร้างพื้นฐานการขนส่งตามโหมดไม่ได้ระบุ  นอกจากนี้ยังดูเหมือนจะขาดเป้าหมายที่วัดได้สําหรับมาตรฐานที่เกี่ยวข้องกับการเดินและระบบขนส่งสาธารณะบางอย่าง  อย่างไรก็ตามย่านส่วนใหญ่ในกราซสามารถเดินได้สูงเมื่อเทียบกับ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เพื่อเพิ่มการออกกําลังกายผู้อยู่อาศัย 44% อาศัยอยู่ในย่าน Graz ที่อาศัยอยู่ตามเกณฑ์ความหนาแน่นและ 81.3% อาศัยอยู่ในละแวกใกล้เคียงที่ตรงตามเกณฑ์การเชื่อมต่อถนน  ผู้อยู่อาศัยส่วนใหญ่ (92%) สามารถเข้าถึงจุดจอดระบบขนส่งสาธารณะด้วย 500m แม้ว่าจะไม่มีความถี่ของข้อมูลบริการ  ในขณะที่ผู้อยู่อาศัยส่วนใหญ่ยังสามารถเข้าถึงพื้นที่เปิดโล่งสาธารณะบางแห่งภายในระยะ 500 เมตรมีเพียง 39% ที่อาศัยอยู่ภายใน 500 เมตรของพื้นที่เปิดโล่งสาธารณะขนาดใหญ่และการเข้าถึงนี้ดูเหมือนจะมีลวดลายเชิงพื้นที่อย่างชัดเจนโดยมีการเข้าถึงสูงในภาคเหนือของเมืองและตามแม่น้ํา Mur แต่ต่ํากว่าทางตอนใต้โดยเฉพาะอย่างยิ่งทางตะวันตกของ Mur เมื่อเทียบกับเมืองอื่น ๆ ที่ศึกษาสัดส่วนของประชากรในกราซที่สามารถเข้าถึงพื้นที่เปิดโล่งสาธารณะขนาดใหญ่ต่ํากว่าค่าเฉลี่ย </t>
  </si>
  <si>
    <t>ความพร้อมของนโยบายเมืองและการขนส่งที่สนับสนุนสุขภาพและความยั่งยืนในเกนต์นั้นต่ํา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นั้นสูงกว่าค่าเฉลี่ยเล็กน้อย  เกนต์ดูเหมือนจะไม่ต้องการการประเมินผลกระทบต่อสุขภาพของการแทรกแซงในเมืองและการขนส่ง  นอกจากนี้ยังดูเหมือนว่าจะขาดมาตรฐานเฉพาะหรือเป้าหมายที่วัดได้สําหรับนโยบายการขนส่งสาธารณะ  อย่างไรก็ตามเมื่อเทียบกับ 25 เมืองในการศึกษาระหว่างประเทศนี้ย่านต่างๆในเกนต์สามารถเดินได้สูงโดยมีความสามารถในการเดินที่ต่ํากว่าบนขอบเมือง ในแง่ของเกณฑ์เพื่อให้บรรลุเป้าหมายของ WHO เพื่อเพิ่มการออกกําลังกายไม่มีผู้อยู่อาศัยอาศัยอยู่ในย่าน Ghent ที่อาศัยอยู่ตามเกณฑ์ความหนาแน่นแม้ว่าจะมีเพียง 55% เท่านั้นที่อาศัยอยู่ในละแวกใกล้เคียงที่ตรงตามเกณฑ์การเชื่อมต่อถนน  ผู้อยู่อาศัยส่วนใหญ่ (87%) สามารถเข้าถึงจุดจอดระบบขนส่งสาธารณะได้ภายในระยะ 500 เมตรแม้ว่าจะไม่มีความถี่ของข้อมูลบริการ  ในขณะที่ผู้อยู่อาศัยส่วนใหญ่สามารถเข้าถึงพื้นที่เปิดโล่งสาธารณะบางแห่งภายในระยะ 500 เมตรมีเพียง 63% เท่านั้นที่อาศัยอยู่ภายใน 500 เมตรของพื้นที่เปิดโล่งสาธารณะขนาดใหญ่  หลังดูเหมือนจะมีลวดลายเชิงพื้นที่  เมื่อเทียบกับเมืองอื่น ๆ ที่ศึกษาสัดส่วนของประชากรในเกนต์ที่มีการเข้าถึงตลาดอาหารและพื้นที่เปิดโล่งสาธารณะขนาดใหญ่ภายใน 500 เมตรสูงกว่าค่าเฉลี่ย</t>
  </si>
  <si>
    <t>ความพร้อมของนโยบายที่สนับสนุนย่านที่สามารถเดินได้ในเบิร์นสูงกว่าค่าเฉลี่ยเมื่อเทียบกับเมืองอื่น ๆ  อย่างไรก็ตามคุณภาพของนโยบายที่มีอยู่เป็นเพียงค่าเฉลี่ยในแง่ของความจําเพาะการวัดและความสอดคล้องกับหลักฐานด้านสุขภาพ เบิร์นดูเหมือนจะไม่มีข้อกําหนดสําหรับการประเมินผลกระทบต่อสุขภาพของการแทรกแซงในเมืองและการขนส่ง  อย่างไรก็ตามย่านส่วนใหญ่ในเบิร์นสามารถเดินได้เมื่อเทียบกับเมืองอื่น ๆ ที่ศึกษา  เกือบ 60% ของประชากรอาศัยอยู่ในละแวกใกล้เคียงตามเกณฑ์ความหนาแน่นเพื่อให้บรรลุเป้าหมายของ WHO เพื่อเพิ่มการออกกําลังกายและ 98.2% บรรลุเกณฑ์การเชื่อมต่อถนน  ผู้อยู่อาศัยเกือบทั้งหมด (91.8%) สามารถเข้าถึงจุดจอดระบบขนส่งสาธารณะด้วยบริการปกติ  ผู้อยู่อาศัยทุกคนสามารถเข้าถึงพื้นที่เปิดโล่งสาธารณะได้ภายใน 500 ม. และ 80% อาศัยอยู่ภายใน 500 ม. ของพื้นที่เปิดโล่งสาธารณะขนาดใหญ่  หลังดูเหมือนจะมีรูปแบบทางสังคม  เมื่อเทียบกับเมืองอื่น ๆ ที่ศึกษาสัดส่วนของประชากรในเบิร์นที่มีการเข้าถึงสิ่งอํานวยความสะดวกทั้งหมดที่ตรวจสอบนั้นสูงกว่าค่าเฉลี่ย</t>
  </si>
  <si>
    <t>ความพร้อมใช้งานและคุณภาพของนโยบายเมืองและการขนส่งที่สนับสนุนสุขภาพและความยั่งยืนใน Olomouc ต่ํากว่าค่าเฉลี่ยเมื่อเทียบกับเมืองอื่น ๆ  Olomouc ดูเหมือนจะไม่มีการดําเนินการที่มุ่งเน้นด้านสุขภาพที่เฉพาะเจาะจงในนโยบายเมืองและการขนส่งในเมืองและการขนส่งหรือข้อกําหนดสําหรับการประเมินผลกระทบต่อสุขภาพ นอกจากนี้ในหลายพื้นที่นโยบายยังขาดมาตรฐานเฉพาะและเป้าหมายที่วัดได้  อย่างไรก็ตามเมื่อเทียบกับ 25 เมืองในการศึกษานี้พื้นที่ใกล้เคียงส่วนใหญ่ใน Olomouc สามารถเดินได้ยกเว้นพื้นที่ชานเมืองรอบนอก  ในแง่ของเกณฑ์เพื่อให้บรรลุเป้าหมายของ WHO เพื่อเพิ่มการออกกําลังกายไม่มีผู้อยู่อาศัยใน Olomouc อาศัยอยู่ในละแวกใกล้เคียงที่บรรลุเป้าหมายเกณฑ์ความหนาแน่นขั้นต่ําและ 54.2% เป็นไปตามเกณฑ์การเชื่อมต่อถนน ผู้อยู่อาศัยส่วนใหญ่ (89%) สามารถเข้าถึงจุดจอดระบบขนส่งสาธารณะด้วย 500m แม้ว่าข้อมูลเกี่ยวกับความถี่ของบริการจะไม่พร้อมใช้งานสําหรับ Olomouc  ในทํานองเดียวกันผู้อยู่อาศัยส่วนใหญ่มีพื้นที่เปิดโล่งสาธารณะภายใน 500 เมตร แต่มีเพียง 46% เท่านั้นที่สามารถเข้าถึงพื้นที่เปิดโล่งสาธารณะขนาดใหญ่ การเข้าถึงพื้นที่เปิดโล่งสาธารณะขนาดใหญ่ดูเหมือนจะมีลวดลายเชิงพื้นที่ สัดส่วนของประชากรใน Olomouc กับการเข้าถึงสิ่งอํานวยความสะดวกทั้งหมดที่ตรวจสอบคล้ายกับเมืองอื่น ๆ ที่ศึกษา</t>
  </si>
  <si>
    <t>ความพร้อมของนโยบายเมืองและการขนส่งที่สนับสนุนสุขภาพและความยั่งยืนในโคโลญอยู่ต่ํากว่าค่าเฉลี่ยเมื่อเทียบกับเมืองอื่น ๆ  อย่างไรก็ตามคุณภาพของนโยบายที่มีอยู่นั้นสูงกว่าค่าเฉลี่ยในแง่ของความจําเพาะการวัดและความสอดคล้องกับหลักฐานด้านสุขภาพ โคโลญจน์ดูเหมือนจะไม่มีการดําเนินการที่เน้นสุขภาพที่เฉพาะเจาะจงในนโยบายการขนส่งมหานครหรือข้อกําหนดสําหรับการประเมินผลกระทบต่อสุขภาพ  อย่างไรก็ตามย่านส่วนใหญ่ในโคโลญสามารถเดินได้เมื่อเทียบกับเมืองอื่น ๆ ที่ศึกษา  ในขณะที่มีเพียง 21.6% ของละแวกใกล้เคียงที่ตรงตามเกณฑ์ความหนาแน่นเพื่อให้บรรลุเป้าหมายของ WHO เพื่อเพิ่มการออกกําลังกาย 72% บรรลุเกณฑ์การเชื่อมต่อถนน  หกสิบเปอร์เซ็นต์ของผู้อยู่อาศัยสามารถเข้าถึงป้ายขนส่งสาธารณะด้วยบริการปกติภายใน 500 เมตร  ผู้อยู่อาศัยส่วนใหญ่มีพื้นที่เปิดโล่งสาธารณะในระยะ 500 เมตร แต่มีเพียงสองในสามเท่านั้นที่สามารถเข้าถึงพื้นที่เปิดโล่งสาธารณะขนาดใหญ่ได้  เมื่อเทียบกับเมืองอื่น ๆ ที่ศึกษาสัดส่วนของประชากรในโคโลญกับการเข้าถึงร้านสะดวกซื้อตลาดอาหารและพื้นที่เปิดโล่งสาธารณะขนาดใหญ่ภายใน 500 เมตรสูงกว่าค่าเฉลี่ย</t>
  </si>
  <si>
    <t>โดยรวมแล้วความพร้อมและคุณภาพของนโยบายเมืองและการขนส่งที่สนับสนุนสุขภาพและความยั่งยืนใน Odense นั้นสูงกว่าค่าเฉลี่ยเมื่อเทียบกับเมืองอื่น ๆ ที่ศึกษา อย่างไรก็ตาม Odense ไม่มีข้อกําหนดสําหรับการประเมินผลกระทบต่อสุขภาพของการแทรกแซงการขนส่งและการใช้ที่ดิน  สําหรับสภาพแวดล้อมและมาตรฐานการขนส่งที่สร้างขึ้นจํานวนมากมันยังขาดเป้าหมายที่วัดได้ เมื่อเทียบกับ 25 เมืองในการศึกษาระหว่างประเทศนี้พื้นที่ใกล้เคียงส่วนใหญ่ในโอเดนเซสามารถเดินได้ยกเว้นบริเวณขอบเมือง อย่างไรก็ตามในแง่ของการบรรลุเป้าหมายของ WHO เพื่อเพิ่มการออกกําลังกายในขณะที่ไม่มีผู้อยู่อาศัยอาศัยอยู่ในละแวกใกล้เคียงที่ตรงตามเกณฑ์ความหนาแน่นของประชากรขั้นต่ํา 85% อาศัยอยู่ในละแวกใกล้เคียงที่ตรงตามเกณฑ์การเชื่อมต่อถนน  เกือบ 60% ของผู้อยู่อาศัยสามารถเข้าถึงป้ายขนส่งสาธารณะด้วยบริการปกติภายใน 500 เมตร  ผู้อยู่อาศัยเกือบทั้งหมดมีพื้นที่เปิดโล่งสาธารณะในระยะ 500 เมตรและประมาณสามในสี่ของผู้อยู่อาศัยยังสามารถเข้าถึงพื้นที่เปิดโล่งสาธารณะขนาดใหญ่   เมื่อเทียบกับเมืองอื่น ๆ ที่ศึกษาสัดส่วนของประชากรในโอเดนเซ่ที่มีการเข้าถึงพื้นที่เปิดโล่งสาธารณะขนาดใหญ่นั้นสูงกว่าค่าเฉลี่ย</t>
  </si>
  <si>
    <t>โดยรวมแล้วความพร้อมและคุณภาพของนโยบายเมืองและการขนส่งที่สนับสนุนสุขภาพและความยั่งยืนในบาร์เซโลนานั้นสูงกว่าค่าเฉลี่ยเมื่อเทียบกับเมืองอื่น ๆ ในการศึกษา อย่างไรก็ตามบาร์เซโลนาไม่ได้เน้นสุขภาพที่เฉพาะเจาะจง?? การดําเนินการในนโยบายเมืองและการขนส่งและเมืองมหานครหรือข้อกําหนดสําหรับการประเมินผลกระทบต่อสุขภาพ  เมื่อเทียบกับ 25 เมืองในการศึกษาระหว่างประเทศนี้พื้นที่ใกล้เคียงส่วนใหญ่ในบาร์เซโลนาสามารถเดินได้สูง ดังนั้นพื้นที่ใกล้เคียงส่วนใหญ่จึงเป็นไปตามความหนาแน่นของประชากรและเกณฑ์การเชื่อมต่อถนนเพื่อให้บรรลุเป้าหมายของ WHO เพื่อเพิ่มการออกกําลังกาย  สามในสี่ของผู้อยู่อาศัยสามารถเข้าถึงป้ายขนส่งสาธารณะด้วยบริการปกติและผู้อยู่อาศัยส่วนใหญ่มีพื้นที่เปิดโล่งสาธารณะภายใน 500 เมตร อย่างไรก็ตามน้อยกว่าสองในสามสามารถเข้าถึงพื้นที่เปิดโล่งสาธารณะขนาดใหญ่   เมื่อเทียบกับเมืองอื่น ๆ ที่ศึกษาสัดส่วนของประชากรในบาร์เซโลนาที่มีการเข้าถึงภายใน 500 เมตรไปยังตลาดอาหารร้านสะดวกซื้อและระบบขนส่งสาธารณะที่มีบริการปกตินั้นสูงกว่าค่าเฉลี่ย สัดส่วนการเข้าถึงพื้นที่เปิดโล่งสาธารณะขนาดใหญ่ต่ํากว่าค่าเฉลี่ย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</si>
  <si>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บาเลนเซียนั้นสูงกว่าค่าเฉลี่ยเมื่อเทียบกับเมืองอื่น ๆ ที่ศึกษา เมื่อเทียบกับ 25 เมืองในการศึกษาระหว่างประเทศนี้พื้นที่ใกล้เคียงส่วนใหญ่สามารถเดินได้และละแวกใกล้เคียงตอบสนองความหนาแน่นของประชากรและเกณฑ์การเชื่อมต่อถนนเพื่อให้บรรลุเป้าหมายของ WHO เพื่อเพิ่มการออกกําลังกาย  ผู้อยู่อาศัยส่วนใหญ่สามารถเข้าถึงจุดจอดระบบขนส่งสาธารณะที่ให้บริการเป็นประจําและพื้นที่เปิดโล่งสาธารณะในระยะ 500 เมตร แต่มีเพียง 43% เท่านั้นที่สามารถเข้าถึงพื้นที่เปิดโล่งสาธารณะขนาดใหญ่ได้  เมื่อเทียบกับเมืองอื่น ๆ ที่ศึกษาสัดส่วนของประชากรที่มีการเข้าถึงภายใน 500 เมตรไปยังตลาดอาหารร้านสะดวกซื้อและระบบขนส่งสาธารณะปกติสูงกว่าค่าเฉลี่ย และการเข้าถึงพื้นที่เปิดโล่งสาธารณะใด ๆ และพื้นที่เปิดโล่งสาธารณะขนาดใหญ่ต่ํากว่าค่าเฉลี่ย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</si>
  <si>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 Vic สูงกว่าค่าเฉลี่ยเมื่อเทียบกับเมืองอื่น ๆ  อย่างไรก็ตาม Vic ดูเหมือนจะไม่มีการดําเนินการที่มุ่งเน้นด้านสุขภาพที่เฉพาะเจาะจงในนโยบายการขนส่งและข้อกําหนดของการขนส่งในเขตเมืองหลวงหรือข้อกําหนดสําหรับการประเมินผลกระทบต่อสุขภาพ   เมื่อเทียบกับ 25 เมืองในการศึกษาระหว่างประเทศนี้ประมาณครึ่งหนึ่งของละแวกใกล้เคียงใน Vic สามารถเดินได้สูง แต่สิ่งนี้มีแนวโน้มที่จะมีลวดลายเชิงพื้นที่ที่เอื้ออํานวยต่อเมืองชั้นใน  ในแง่ของเกณฑ์เพื่อให้บรรลุเป้าหมายของ WHO เพื่อเพิ่มการออกกําลังกายมีเพียง 24% ที่อาศัยอยู่ในบริเวณใกล้เคียงที่ตรงตามเกณฑ์ความหนาแน่นของประชากรขั้นต่ําและ 56% เป็นไปตามเกณฑ์การเชื่อมต่อถนน เกือบ 60% ของผู้อยู่อาศัยสามารถเข้าถึงจุดจอดระบบขนส่งสาธารณะด้วย 500m แม้ว่าข้อมูลเกี่ยวกับความถี่ของบริการจะไม่พร้อมใช้งาน  ในทํานองเดียวกันผู้อยู่อาศัยส่วนใหญ่มีพื้นที่เปิดโล่งสาธารณะในระยะ 500 เมตรและสามในสี่ของผู้อยู่อาศัยสามารถเข้าถึงพื้นที่เปิดโล่งสาธารณะขนาดใหญ่ การเข้าถึงพื้นที่เปิดโล่งสาธารณะขนาดใหญ่ดูเหมือนจะมีลวดลายเชิงพื้นที่โดยผู้ที่อยู่ในย่านทางตอนใต้ของวิคไม่ค่อยได้รับบริการ สัดส่วนของประชากรที่สามารถเข้าถึงระบบขนส่งสาธารณะภายใน 500 เมตรใน Vic ต่ํากว่าเมืองอื่น ๆ ที่ศึกษา และสัดส่วนการเข้าถึงพื้นที่เปิดโล่งสาธารณะและร้านสะดวกซื้อโดยเฉลี่ย</t>
  </si>
  <si>
    <t>ความพร้อมและคุณภาพของนโยบายเมืองและการขนส่งที่สนับสนุนสุขภาพและความยั่งยืนในเบลฟาสต์นั้นสูงกว่าค่าเฉลี่ยเมื่อเทียบกับเมืองอื่น ๆ ที่ศึกษา แต่ถึงแม้ว่าเบลฟาสต์จะมีมาตรฐานมากมายสําหรับคุณสมบัติสภาพแวดล้อมที่สร้างขึ้นเพื่อสร้างเมืองที่เดินได้ยกเว้นนโยบายพื้นที่เปิดโล่งสาธารณะ แต่ดูเหมือนว่าจะเป็นเป้าหมายนโยบายที่วัดได้  อย่างไรก็ตามเมื่อเทียบกับ 25 เมืองในการศึกษาระหว่างประเทศนี้พื้นที่ใกล้เคียงส่วนใหญ่ในเบลฟาสต์สามารถเดินได้แม้ว่าจะน้อยกว่าในภาคใต้และบนขอบเมือง  ในแง่ของเกณฑ์เพื่อให้บรรลุเป้าหมายของ WHO เพื่อเพิ่มการออกกําลังกาย 40% ของชาวเบลฟาสต์อาศัยอยู่ในละแวกใกล้เคียงที่ตรงตามเกณฑ์ความหนาแน่นของประชากรและสามในสี่ในละแวกใกล้เคียงที่ตรงตามเกณฑ์การเชื่อมต่อถนน เกือบสามในสี่ของผู้อยู่อาศัยยังสามารถเข้าถึงจุดจอดระบบขนส่งสาธารณะด้วยบริการปกติ  อย่างไรก็ตามเมื่อเทียบกับเมืองอื่น ๆ ผู้อยู่อาศัยน้อยลงมีพื้นที่เปิดโล่งสาธารณะภายใน 500 เมตรและมีเพียง 47% เท่านั้นที่สามารถเข้าถึงพื้นที่เปิดโล่งสาธารณะขนาดใหญ่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ที่ศึกษาสัดส่วนของประชากรในเบลฟาสต์ที่มีการเข้าถึงภายใน 500m กับตลาดอาหารและพื้นที่เปิดโล่งสาธารณะใด ๆ ต่ํากว่าค่าเฉลี่ย</t>
  </si>
  <si>
    <t>ความพร้อมของนโยบายเมืองและการขนส่งที่สนับสนุนสุขภาพและความยั่งยืนในลิสบอนสูง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เป็นค่าเฉลี่ย ลิสบอนขาดมาตรฐานหลายประการสําหรับคุณสมบัติสภาพแวดล้อมที่สร้างขึ้นเพื่อสร้างเมืองที่เดินได้และในหลายพื้นที่นโยบายดูเหมือนจะขาดเป้าหมายที่วัดได้  อย่างไรก็ตามเมื่อเทียบกับ 25 เมืองในการศึกษาระหว่างประเทศนี้พื้นที่ใกล้เคียงส่วนใหญ่ในลิสบอนสามารถเดินได้   ในแง่ของเกณฑ์เพื่อให้บรรลุเป้าหมายของ WHO เพื่อเพิ่มการออกกําลังกายผู้อยู่อาศัยเกือบทั้งหมดในลิสบอนอาศัยอยู่ในละแวกใกล้เคียงที่ตรงตามความหนาแน่นของประชากรและเกณฑ์การเชื่อมต่อถนน อย่างไรก็ตามผู้อยู่อาศัยในลิสบอน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ผู้อยู่อาศัยส่วนใหญ่สามารถเข้าถึงจุดจอดระบบขนส่งสาธารณะด้วยบริการปกติ (92.8%) และพื้นที่เปิดโล่งสาธารณะ (~ 90%) ภายใน 500 เมตร  อย่างไรก็ตามมีเพียง 51% ของผู้อยู่อาศัยเท่านั้นที่สามารถเข้าถึงพื้นที่เปิดโล่งสาธารณะขนาดใหญ่ได้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ที่ศึกษาสัดส่วนของประชากรในลิสบอนที่มีการเข้าถึงภายใน 500 เมตรไปยังตลาดอาหารร้านสะดวกซื้อและหยุดการขนส่งสาธารณะด้วยบริการปกติสูงกว่าค่าเฉลี่ย</t>
  </si>
  <si>
    <t>ความพร้อมของนโยบายเมืองและการขนส่งที่สนับสนุนสุขภาพและความยั่งยืนในแอดิเลดสูงกว่าค่าเฉลี่ยเมื่อเทียบกับการศึกษาเมืองอื่น ๆ อย่างไรก็ตามคุณภาพของนโยบายเหล่านั้นต่ํากว่าค่าเฉลี่ย แอดิเลดดูเหมือนจะไม่มีนโยบายการวางแผนการขนส่งที่รวมการกระทําที่เน้นสุขภาพหรือนโยบายมลพิษทางอากาศที่เกี่ยวข้องกับการขนส่งหรือการวางแผนการใช้ที่ดิน  ไม่จําเป็นต้องมีการประเมินผลกระทบต่อสุขภาพของการขนส่งและการใช้ที่ดิน   ดังนั้นเมื่อเทียบกับ 25 เมืองในการศึกษาระหว่างประเทศนี้พื้นที่ใกล้เคียงส่วนใหญ่ในแอดิเลดจึงสามารถเดินได้ต่ํา  ในแง่ของเกณฑ์เพื่อให้บรรลุเป้าหมายของ WHO เพื่อเพิ่มการออกกําลังกายไม่มีย่านใดในแอดิเลดที่บรรลุเกณฑ์ความหนาแน่นของประชากรและมีเพียง 13% เท่านั้นที่บรรลุเกณฑ์การเชื่อมต่อถนน มีเพียง 54%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  อย่างไรก็ตามสิ่งนี้ลดลงเหลือเพียง 58% ที่สามารถเข้าถึงพื้นที่เปิดโล่งสาธารณะขนาดใหญ่และการเข้าถึงมีลวดลายเชิงพื้นที่ เมื่อเทียบกับเมืองอื่น ๆ ที่ศึกษาสัดส่วนของประชากรในแอดิเลดที่มีการเข้าถึงภายใน 500 เมตรไปยังตลาดอาหารร้านสะดวกซื้อและในระดับที่น้อยกว่าการหยุดการขนส่งสาธารณะด้วยบริการปกติต่ํากว่าค่าเฉลี่ย</t>
  </si>
  <si>
    <t>โดยรวมแล้วความพร้อมและคุณภาพของนโยบายเมืองและการขนส่งที่สนับสนุนสุขภาพและความยั่งยืนในเมลเบิร์นสูงกว่าค่าเฉลี่ยเมื่อเทียบกับเมืองอื่น ๆ  อย่างไรก็ตามเมื่อเทียบกับ 25 เมืองในการศึกษาระหว่างประเทศนี้พื้นที่ใกล้เคียงส่วนใหญ่ในเมลเบิร์นมีความสามารถในการเดินต่ํา และความสามารถในการเดินและการเข้าถึงระบบขนส่งสาธารณะมีการกระจายอย่างหลีกเลี่ยงไม่ได้โปรดปรานย่านชานเมืองชั้นในและชานเมืองกลาง  ในแง่ของเกณฑ์เพื่อให้บรรลุเป้าหมายของ WHO เพื่อเพิ่มการออกกําลังกายผู้อยู่อาศัยในเมลเบิร์น 20% หรือน้อยกว่าอาศัยอยู่ในละแวกใกล้เคียงที่ตอบสนองความหนาแน่นของประชากรและเกณฑ์การเชื่อมต่อถนน  มีเพียงครึ่งหนึ่งของผู้อยู่อาศัยเท่านั้นที่สามารถเข้าถึงป้ายขนส่งสาธารณะด้วยบริการปกติภายในระยะ 500 เมตร  ในขณะที่ผู้อยู่อาศัยส่วนใหญ่มีพื้นที่เปิดโล่งสาธารณะในระยะ 500 เมตรซึ่งลดลงเหลือสองในสามที่สามารถเข้าถึงพื้นที่เปิดโล่งสาธารณะขนาดใหญ่ เมื่อเทียบกับเมืองอื่น ๆ ที่ศึกษาสัดส่วนของผู้อยู่อาศัยในเมลเบิร์นที่สามารถเข้าถึงร้านสะดวกซื้อตลาดอาหารและระบบขนส่งสาธารณะหยุดให้บริการปกติภายใน 500 เมตรต่ํากว่าค่าเฉลี่ย</t>
  </si>
  <si>
    <t>โดยรวมแล้วความพร้อมและคุณภาพของนโยบายเมืองและการขนส่งที่สนับสนุนสุขภาพและความยั่งยืนในซิดนีย์สูงกว่าค่าเฉลี่ยเมื่อเทียบกับเมืองอื่น ๆ  อย่างไรก็ตามเมื่อเทียบกับ 25 เมืองในการศึกษาระหว่างประเทศนี้พื้นที่ใกล้เคียงส่วนใหญ่ในซิดนีย์มีความสามารถในการเดินต่ํา และความสามารถในการเดินมีการกระจายอย่างหลีกเลี่ยงไม่ได้, โปรดปรานพื้นที่ภายในเมืองของ  ในแง่ของเกณฑ์เพื่อให้บรรลุเป้าหมายของ WHO เพื่อเพิ่มการออกกําลังกายมีเพียง 51% ของผู้อยู่อาศัยในซิดนีย์ที่อาศัยอยู่ในละแวกใกล้เคียงที่ตรงตามเกณฑ์ความหนาแน่นของประชากรและมีเพียง 13% เท่านั้นที่อาศัยอยู่ในละแวกใกล้เคียงที่ตรงตามเกณฑ์การเชื่อมต่อถนน  ประมาณ 60% ของผู้อยู่อาศัยในซิดนีย์สามารถเข้าถึงป้ายขนส่งสาธารณะด้วยบริการปกติภายใน 500 เมตร  ในขณะที่ผู้อยู่อาศัยส่วนใหญ่มีพื้นที่เปิดโล่งสาธารณะในระยะ 500 เมตรซึ่งลดลงเหลือ 60% ด้วยการเข้าถึงพื้นที่เปิดโล่งสาธารณะขนาดใหญ่ เมื่อเทียบกับเมืองอื่น ๆ ที่ศึกษาสัดส่วนของประชากรในซิดนีย์ที่มีการเข้าถึงภายใน 500 การเข้าถึงร้านสะดวกซื้อและตลาดอาหารต่ํากว่าค่าเฉลี่ย อย่างไรก็ตามการเข้าถึงระบบขนส่งสาธารณะนั้นเทียบเท่ากับเมืองอื่น ๆ ส่วนใหญ่ที่ศึกษา</t>
  </si>
  <si>
    <t>โดยรวมแล้วความพร้อมและคุณภาพของนโยบายเมืองและการขนส่งที่สนับสนุนสุขภาพและความยั่งยืนในโอ๊คแลนด์ต่ํากว่าค่าเฉลี่ยเมื่อเทียบกับเมืองอื่น ๆ โอ๊คแลนด์ดูเหมือนจะไม่มีนโยบายการวางแผนการขนส่งที่รวมการกระทําที่เน้นสุขภาพหรือการจัดการมลพิษทางอากาศ หรือข้อกําหนดสําหรับการประเมินผลกระทบต่อสุขภาพหรือความหนาแน่นของที่อยู่อาศัยและมาตรฐานการเชื่อมต่อถนน  เมื่อเทียบกับ 25 เมืองในการศึกษาระหว่างประเทศนี้พื้นที่ใกล้เคียงส่วนใหญ่ในโอ๊คแลนด์มีความสามารถในการเดินต่ํา  มีย่านเพียงหนึ่งในห้าหรือน้อยกว่าที่ตรงตามเกณฑ์ความหนาแน่นและการเชื่อมต่อถนนเพื่อให้บรรลุเป้าหมายของ WHO เพื่อเพิ่มการออกกําลังกาย มีเพียง 56%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เมตรแม้ว่าสิ่งนี้จะลดลงเหลือสองในสามที่สามารถเข้าถึงพื้นที่เปิดโล่งสาธารณะขนาดใหญ่   เมื่อเทียบกับเมืองอื่น ๆ ที่ศึกษาเปอร์เซ็นต์ของประชากรที่เข้าถึงภายใน 500 เมตรไปยังตลาดอาหารหรือหยุดการขนส่งสาธารณะด้วยบริการปกติต่ํากว่าค่าเฉลี่ยเล็กน้อย</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</si>
  <si>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</si>
  <si>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</si>
  <si>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</si>
  <si>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</si>
  <si>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</si>
  <si>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</si>
  <si>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</si>
  <si>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</si>
  <si>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</si>
  <si>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(dưới đây) Tỷ lệ dân số có quyền truy cập vào các tiện nghi trong vòng 500 mét (m) trong {city}, {country}.</t>
  </si>
  <si>
    <t>Khả năng đi bộ trong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</si>
  <si>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</si>
  <si>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</si>
  <si>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</si>
  <si>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</si>
  <si>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</si>
  <si>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</si>
  <si>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</si>
  <si>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</si>
  <si>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</si>
  <si>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</si>
  <si>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</si>
  <si>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</si>
  <si>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</si>
  <si>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</si>
  <si>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</si>
  <si>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</si>
  <si>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</si>
  <si>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</si>
  <si>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Báo cáo đầy đủ bao gồm dữ liệu, phương pháp và giới hạn đã được công bố trong INSERT SERIES CITATION &amp; URL | Dữ liệu dân số: Schiavina, M. et al. (2019): Lưới dân số GHS đatemporal (1975, 1990, 2000, 2015) R2019A. Ủy ban châu Âu, Trung tâm nghiên cứu chung (JRC). https://doi.org/10.2905/42E8BE89-54FF-464E-BE7B-BF9E64DA5218 | Ranh giới đô thị: Florczyk, A. et al. (2019): Cơ sở dữ liệu trung tâm đô thị GHS 2015, thuộc tính đa chiều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</si>
  <si>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Tóm tắt</t>
  </si>
  <si>
    <t>Tác phẩm này được cấp phép theo Giấy phép Quốc tế Creative Commons Attribution-NonCommercial 4.0.</t>
  </si>
  <si>
    <t>Trong khi sự sẵn có và chất lượng của các chính sách đô thị và giao thông và cơ sở hạ tầng khu phố hỗ trợ sức khỏe và tính bền vững ở Maiduguri đã được tìm thấy là thấp hơn mức trung bình so với các thành phố khác, tính khả dụng dữ liệu cho Maiduguri bị hạn chế và điều này có thể giải thích một phần những phát hiện của chúng tôi. Mặc dù Maiduguri có chính sách ô nhiễm không khí liên quan đến việc sử dụng đất, nhưng dường như nó thiếu các yêu cầu quy hoạch thành phố bao gồm các hành động tập trung vào sức khỏe cụ thể khác, và các tiêu chuẩn cụ thể và có thể đo lường được để tạo ra các khu phố có thể đi bộ và tiếp cận công bằng với giao thông công cộng và không gian mở công cộng. So với 25 thành phố trong nghiên cứu quốc tế này, phần lớn các khu phố ở Maiduguri dường như không thể đi bộ, và bất kỳ khu phố có thể đi bộ nào dường như được mô phỏng không gian dọc theo mạng lưới đường bộ chính. Về ngưỡng can thiệp môi trường xây dựng để đạt được các mục tiêu của WHO để tăng hoạt động thể chất, 95,9% cư dân ở Maiduguri sống trong các khu phố đáp ứng ngưỡng mật độ, mặc dù chỉ có 29% sống trong các khu phố đáp ứng ngưỡng kết nối đường phố. Điều thứ hai có thể phản ánh sự thiếu dữ liệu trên các tuyến đường không chính thức. Đáng chú ý, nhiều cư dân Maiduguri có thể sống trong các khu phố vượt quá mật độ và kết nối đường phố khuyến khích hoạt động thể chất. Chỉ có 10% cư dân có quyền truy cập vào các điểm dừng giao thông công cộng, với bằng chứng cho thấy quyền truy cập được mô hình không gian dọc theo các mạng lưới đường bộ lớn. Rất ít cư dân có quyền truy cập vào không gian mở công cộng trong vòng 500m và chỉ có 0,5% cư dân có quyền truy cập vào không gian mở công cộng lớn hơn, tập trung ở phía đông bắc của thành phố.</t>
  </si>
  <si>
    <t>Sự sẵn có và chất lượng của các chính sách đô thị và giao thông hỗ trợ sức khỏe và tính bền vững ở Mexico City chỉ dưới mức trung bình so với các thành phố khác. Thành phố Mexico dường như không có các hành động tập trung vào sức khỏe cụ thể trong chính sách giao thông đô thị cũng như các yêu cầu đánh giá tác động sức khỏe đối với các can thiệp đô thị hoặc giao thông.  Nó cũng thiếu các chính sách ô nhiễm không khí liên quan đến sử dụng đất.  Nhiều tiêu chuẩn chính sách có sẵn thiếu tính cụ thể, khả năng đo lường và / hoặc nhất quán với bằng chứng sức khỏe. Tuy nhiên, so với 25 thành phố trong nghiên cứu quốc tế này, phần lớn các khu phố ở Thành phố Mexico đều có thể đi bộ.  Về ngưỡng can thiệp môi trường xây dựng để đạt được các mục tiêu của WHO để tăng hoạt động thể chất, 98,1% cư dân ở Mexico City sống trong các khu phố đáp ứng ngưỡng mật độ tối thiểu và 77% đáp ứng ngưỡng kết nối đường phố.  Tuy nhiên, đáng chú ý là nhiều cư dân ở Thành phố Mexico sống trong các khu phố có thể vượt quá mức mật độ và kết nối đường phố khuyến khích hoạt động thể chất.  Chỉ có 20% cư dân có quyền truy cập vào các điểm dừng giao thông công cộng với các dịch vụ thông thường, với bằng chứng cho thấy quyền truy cập có mô hình không gian ủng hộ nội thành.  Chỉ có 50% cư dân có quyền truy cập vào một số không gian mở công cộng trong vòng 500m, và thậm chí ít hơn (20%) có quyền truy cập vào không gian mở công cộng lớn hơn.  Tỷ lệ dân số có quyền truy cập trong vòng 500m đến chợ thực phẩm, cửa hàng tiện lợi, bất kỳ không gian mở công cộng, giao thông công cộng và lớn? không gian mở công cộng, thấp hơn mức trung bình so với các thành phố khác được nghiên cứu.</t>
  </si>
  <si>
    <t>Sự sẵn có của các chính sách hỗ trợ sức khỏe và tính bền vững ở Baltimore là dưới mức trung bình, và chất lượng của những chính sách có sẵn thấp hơn mức trung bình so với các thành phố khác. Baltimore dường như không yêu cầu đánh giá tác động sức khỏe của các can thiệp giao thông và sử dụng đất, và có rất ít phương tiện giao thông công cộng cụ thể và có thể đo lường được và các chính sách không gian mở công cộng.   Ngoài nội thành, phần lớn các khu phố ở Baltimore có khả năng đi bộ thấp so với 25 thành phố trong nghiên cứu quốc tế này.   Ít hơn một phần ba các khu phố đáp ứng các ngưỡng mật độ tối thiểu để đạt được các mục tiêu của WHO để tăng hoạt động thể chất và chỉ một nửa đáp ứng các ngưỡng kết nối đường phố.  Một số ít cư dân có quyền truy cập vào các điểm dừng giao thông công cộng với các dịch vụ thường xuyên với 500m.  Trong khi chỉ hơn một nửa có không gian mở công cộng trong vòng 500m, chỉ có khoảng 40% có quyền truy cập vào không gian mở công cộng lớn hơn. Tỷ lệ phần trăm dân số Baltimore có quyền truy cập trong vòng 500m đến chợ thực phẩm, cửa hàng tiện lợi, bất kỳ không gian mở công cộng hoặc không gian mở lớn hơn và giao thông công cộng đều dưới mức trung bình so với các thành phố khác được nghiên cứu.</t>
  </si>
  <si>
    <t>Sự sẵn có và chất lượng của các chính sách đô thị và giao thông hỗ trợ sức khỏe và tính bền vững ở Phoenix thấp hơn mức trung bình so với các thành phố khác.  Trong một số lĩnh vực chính sách liên quan đến khả năng đi bộ và giao thông công cộng, Phoenix thiếu các chính sách cũng như các tiêu chuẩn cụ thể và các mục tiêu có thể đo lường được.  Phoenix cũng thiếu yêu cầu đánh giá tác động sức khỏe của các can thiệp đô thị và giao thông.  Phần lớn các khu phố ở Phoenix có khả năng đi bộ thấp so với 25 thành phố trong nghiên cứu quốc tế này. Để đạt được mục tiêu của WHO để tăng cường hoạt động thể chất, chỉ có 16% cư dân ở Phoenix sống trong các khu phố đáp ứng ngưỡng mật độ và chỉ có 51% sống trong các khu phố đáp ứng ngưỡng kết nối đường phố.  Tương tự, chỉ có 24% cư dân sống trong các khu phố có quyền truy cập vào các điểm dừng giao thông công cộng với các dịch vụ thường xuyên trong vòng 500m.  Ít hơn 50% cư dân có quyền truy cập vào một số không gian mở công cộng trong vòng 500m, và chỉ có một phần tư sống trong vòng 500m của một không gian mở công cộng lớn hơn.  Tỷ lệ dân số phoenix có quyền truy cập trong vòng 500m đến một thị trường thực phẩm, cửa hàng tiện lợi, bất kỳ không gian mở công cộng hoặc một không gian mở công cộng lớn hoặc một điểm dừng giao thông công cộng là tốt hơn mức trung bình so với các thành phố khác được nghiên cứu.</t>
  </si>
  <si>
    <t>Sự sẵn có của các chính sách đô thị và giao thông hỗ trợ sức khỏe và tính bền vững ở Seattle là trung bình so với các thành phố khác.  Tuy nhiên, chất lượng của những thứ có sẵn thấp hơn một chút so với mức trung bình về độ đặc hiệu, khả năng đo lường và tính nhất quán của chúng với bằng chứng sức khỏe. Seattle dường như không có yêu cầu đánh giá tác động sức khỏe của các can thiệp đô thị và giao thông.  Mặc dù Seattle có nhiều tiêu chuẩn về khả năng đi bộ, một số thiếu các mục tiêu có thể đo lường được.  Nó cũng thiếu các tiêu chuẩn và mục tiêu có thể đo lường được đối với một số chính sách giao thông công cộng và không gian mở công cộng.  Phần lớn các khu phố ở Seattle có khả năng đi bộ thấp so với 25 thành phố trong nghiên cứu quốc tế này. Chỉ có 6% cư dân ở Seattle sống trong các khu phố đáp ứng ngưỡng mật độ và chỉ có 43% sống trong các khu phố đáp ứng ngưỡng kết nối đường phố để đạt được các mục tiêu của WHO để tăng hoạt động thể chất.  Tương tự, chỉ có 27% cư dân sống trong các khu phố có quyền truy cập vào các điểm dừng giao thông công cộng với các dịch vụ thường xuyên trong vòng 500m.  Khoảng 50% cư dân có quyền truy cập vào một số không gian mở công cộng trong vòng 500m và chỉ có 35% sống trong vòng 500m của một không gian mở công cộng lớn hơn.  Tỷ lệ dân số có quyền truy cập trong vòng 500m đến giao thông công cộng, không gian mở công cộng, stoes đối lưu và thị trường thực phẩm ở Seattle, thấp hơn nhiều so với các thành phố khác được nghiên cứu.</t>
  </si>
  <si>
    <t xml:space="preserve">Sự sẵn có và chất lượng của các chính sách đô thị và giao thông hỗ trợ sức khỏe và tính bền vững ở São Paulo là trên mức trung bình so với các thành phố khác. São Paulo kết hợp các hành động tập trung vào sức khỏe trong chính sách giao thông đô thị của mình, nhưng trọng tâm này thiếu trong chính sách đô thị đô thị của nó.  Nó cũng không có yêu cầu đánh giá tác động sức khỏe của các can thiệp đô thị và giao thông.  Trong một số lĩnh vực chính sách như khả năng đi bộ và giao thông công cộng, São Paulo thiếu các tiêu chuẩn và mục tiêu có thể đo lường được. Tuy nhiên, phần lớn các khu phố ở São Paulo có khả năng đi bộ cao so với 25 thành phố trong nghiên cứu quốc tế này.  Để đạt được các mục tiêu của WHO để tăng cường hoạt động thể chất, 99% cư dân ở São Paulo sống trong các khu phố đáp ứng ngưỡng mật độ và 70% sống trong các khu phố đáp ứng ngưỡng kết nối đường phố.  Tuy nhiên, đáng chú ý là một số cư dân São Paulo có thể sống trong các khu phố vượt quá mật độ và kết nối đường phố khuyến khích hoạt động thể chất. Chín mươi bốn phần trăm cư dân sống trong các khu phố có quyền truy cập vào các điểm dừng giao thông công cộng với các dịch vụ thường xuyên.  Gần ba phần tư cư dân có quyền truy cập vào một số không gian mở công cộng trong vòng 500m, nhưng chỉ có 16% sống trong vòng 500m của một không gian mở công cộng lớn hơn.  Tỷ lệ dân số ở São Paulo có quyền truy cập trong vòng 500m từ chợ thực phẩm, cửa hàng tiện lợi hoặc bất kỳ không gian mở công cộng nào chỉ dưới mức trung bình so với các thành phố khác được nghiên cứu, nhưng quyền truy cập vào không gian mở công cộng lớn thấp hơn mức trung bình. </t>
  </si>
  <si>
    <t>Sự sẵn có của các chính sách đô thị và giao thông hỗ trợ sức khỏe và tính bền vững ở Hồng Kông là trung bình so với các thành phố khác.  Tuy nhiên, chất lượng của các chính sách có sẵn là trên mức trung bình về tính đặc thù, khả năng đo lường và tính nhất quán của chúng với bằng chứng sức khỏe. Tuy nhiên, Hồng Kông dường như không có các hành động tập trung vào sức khỏe cụ thể trong các chính sách đô thị hoặc giao thông đô thị; và không có yêu cầu đánh giá tác động sức khỏe của các can thiệp đô thị và giao thông.  Mặc dù nó có một số tiêu chuẩn chính sách, nhiều người thiếu các mục tiêu có thể đo lường được.  Tuy nhiên, phần lớn các khu phố ở Hồng Kông có khả năng đi bộ cao so với 25 thành phố trong nghiên cứu quốc tế này. Về ngưỡng để đạt được mục tiêu của WHO để tăng hoạt động thể chất, gần 100% cư dân ở Hồng Kông sống trong các khu phố đáp ứng ngưỡng mật độ và 92% trong các khu phố đáp ứng ngưỡng kết nối đường phố.  Tuy nhiên, một số cư dân Hồng Kông có thể sống trong các khu phố vượt quá mật độ và kết nối đường phố khuyến khích hoạt động thể chất. Đại đa số cư dân (83,6%) có quyền truy cập vào các điểm dừng giao thông công cộng với các dịch vụ thường xuyên.  Trong khi gần 90% cư dân có quyền truy cập vào một số không gian mở công cộng trong vòng 500m, chỉ có 54% sống trong vòng 500m của một không gian mở công cộng lớn hơn.  So với các thành phố khác được nghiên cứu, nhiều cư dân Hồng Kông có quyền truy cập vào tất cả các tiện nghi được nghiên cứu trong vòng 500m.</t>
  </si>
  <si>
    <t>Sự sẵn có của các chính sách hỗ trợ sức khỏe và tính bền vững ở Chennai chỉ dưới mức trung bình so với các thành phố khác.  Tuy nhiên, chất lượng của các chính sách có sẵn thấp hơn mức trung bình về tính đặc thù, khả năng đo lường và tính nhất quán của chúng với bằng chứng sức khỏe. Chennai dường như không có các hành động tập trung vào sức khỏe cụ thể trong chính sách đô thị đô thị hoặc yêu cầu đánh giá tác động sức khỏe của các can thiệp giao thông và sử dụng đất.  Tuy nhiên, phần lớn các khu phố có thể đi bộ so với 25 thành phố trong nghiên cứu quốc tế này.  Hầu như tất cả các khu phố Chennai đều đáp ứng các ngưỡng mật độ để đạt được các mục tiêu của WHO để tăng hoạt động thể chất và gần 80% đạt được ngưỡng kết nối đường phố. Tuy nhiên, một số cư dân Chennai có thể sống trong các khu phố vượt quá mật độ và kết nối đường phố khuyến khích hoạt động thể chất. Đáng chú ý, chỉ có 3,2% cư dân có quyền truy cập vào các điểm dừng giao thông công cộng với các dịch vụ thường xuyên trong vòng 500m, mặc dù nghiên cứu của chúng tôi không bao gồm các cơ hội giao thông công cộng không chính thức.  Ít hơn 50% cư dân có không gian mở công cộng trong vòng 500m và chỉ có 11,3% có quyền truy cập vào không gian mở công cộng lớn hơn. So với các thành phố khác được nghiên cứu, tỷ lệ cư dân Chennai có quyền truy cập trong vòng 500m đến tất cả các tiện nghi được nghiên cứu là thấp hơn mức trung bình.</t>
  </si>
  <si>
    <t>Sự sẵn có và chất lượng của các chính sách hỗ trợ các khu phố có thể đi bộ ở Bangkok thấp hơn mức trung bình. Bangkok thiếu các tiêu chuẩn chính sách cụ thể, có thể đo lường được và phù hợp với bằng chứng về các thành phố lành mạnh.  Ngoài nội thành, phần lớn các khu phố có khả năng đi bộ thấp so với 25 thành phố trong nghiên cứu quốc tế này.   Mặc dù hầu hết cư dân Bangkok sống trong các khu phố đáp ứng ngưỡng mật độ để đạt được các mục tiêu của WHO để tăng hoạt động thể chất, ít hơn một nửa dường như sống trong các khu phố đáp ứng ngưỡng kết nối đường phố. Một số cư dân Chennai có thể sống trong các khu phố vượt quá mật độ và kết nối đường phố khuyến khích hoạt động thể chất.  Một số ít cư dân có quyền truy cập vào các điểm dừng giao thông công cộng thường xuyên và không gian mở công cộng trong vòng 500m, và thậm chí ít hơn (6,5%) có quyền truy cập vào không gian mở công cộng lớn hơn.  So với các thành phố khác được nghiên cứu, tỷ lệ cư dân Bangkok có quyền truy cập trong vòng 500m đến tất cả các tiện nghi được nghiên cứu là thấp hơn mức trung bình.</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</si>
  <si>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</si>
  <si>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 xml:space="preserve">Sự sẵn có và chất lượng của các chính sách đô thị và giao thông hỗ trợ sức khỏe và tính bền vững ở Graz cao hơn mức trung bình so với các thành phố khác được nghiên cứu.  Tuy nhiên, Graz dường như không có chính sách yêu cầu đánh giá tác động sức khỏe của các can thiệp đô thị và giao thông, và thông tin về chi tiêu cho cơ sở hạ tầng giao thông theo phương thức không được xác định.  Nó cũng dường như thiếu các mục tiêu có thể đo lường được cho một số tiêu chuẩn giao thông công cộng và liên quan đến khả năng đi bộ.  Tuy nhiên, hầu hết các khu phố ở Graz đều có khả năng đi bộ cao so với 25 thành phố trong nghiên cứu quốc tế này. Về ngưỡng để đạt được các mục tiêu của WHO để tăng hoạt động thể chất, 44% cư dân sống trong các khu phố sống Graz đáp ứng ngưỡng mật độ và 81,3% sống trong các khu phố đáp ứng ngưỡng kết nối đường phố.  Đại đa số cư dân (92%) có quyền truy cập vào các điểm dừng giao thông công cộng với 500m, mặc dù tần suất dữ liệu dịch vụ không có sẵn.  Trong khi đại đa số cư dân cũng có quyền truy cập vào một số không gian mở công cộng trong vòng 500m, chỉ có 39% sống trong vòng 500m của một không gian mở công cộng lớn hơn, và truy cập này dường như được mô phỏng không gian rõ rệt, với quyền truy cập cao ở phía bắc của thành phố và dọc theo sông Mur, nhưng thấp hơn ở phía nam, đặc biệt là phía tây của Mur. So với các thành phố khác được nghiên cứu, tỷ lệ dân số ở Graz có quyền truy cập vào không gian mở công cộng lớn là dưới mức trung bình. </t>
  </si>
  <si>
    <t>Sự sẵn có của các chính sách đô thị và giao thông hỗ trợ sức khỏe và tính bền vững ở Ghent chỉ dưới mức trung bình so với các thành phố khác. Tuy nhiên, chất lượng của các chính sách có sẵn về tính đặc thù, khả năng đo lường và tính nhất quán của chúng với bằng chứng sức khỏe cao hơn một chút so với mức trung bình.  Ghent dường như không yêu cầu đánh giá tác động sức khỏe của các can thiệp đô thị và giao thông.  Nó cũng dường như thiếu các tiêu chuẩn cụ thể hoặc các mục tiêu có thể đo lường được cho các chính sách giao thông công cộng.  Tuy nhiên, so với 25 thành phố trong nghiên cứu quốc tế này, nhiều khu phố ở Ghent có khả năng đi bộ cao, với khả năng đi bộ thấp hơn ở rìa đô thị. Về ngưỡng để đạt được mục tiêu của WHO để tăng hoạt động thể chất, không có cư dân nào sống trong các khu phố sống Ghent đáp ứng ngưỡng mật độ, mặc dù chỉ có 55% sống trong các khu phố đáp ứng ngưỡng kết nối đường phố.  Phần lớn cư dân (87%) có quyền truy cập vào các điểm dừng giao thông công cộng trong vòng 500m, mặc dù tần suất dữ liệu dịch vụ không có sẵn.  Trong khi đại đa số cư dân có quyền truy cập vào một số không gian mở công cộng trong vòng 500m, chỉ có 63% sống trong vòng 500m của một không gian mở công cộng lớn hơn.  Cái sau dường như được mô phỏng không gian.  So với các thành phố khác được nghiên cứu, tỷ lệ dân số ở Ghent có quyền truy cập vào thị trường thực phẩm và không gian mở công cộng rộng lớn trong vòng 500m là trên mức trung bình.</t>
  </si>
  <si>
    <t>Sự sẵn có của các chính sách hỗ trợ các khu phố có thể đi bộ ở Bern là trên mức trung bình so với các thành phố khác.  Tuy nhiên, chất lượng của các chính sách có sẵn chỉ ở mức trung bình về tính đặc thù, khả năng đo lường và tính nhất quán của chúng với bằng chứng sức khỏe. Bern dường như không có yêu cầu đánh giá tác động sức khỏe của các can thiệp đô thị và giao thông.  Tuy nhiên, phần lớn các khu phố ở Bern có thể đi bộ so với các thành phố khác được nghiên cứu.  Gần 60% dân số sống trong các khu phố đáp ứng ngưỡng mật độ để đạt được các mục tiêu của WHO để tăng hoạt động thể chất và 98,2% đạt được ngưỡng kết nối đường phố.  Hầu như tất cả cư dân (91,8%) đều có quyền truy cập vào các điểm dừng giao thông công cộng với các dịch vụ thường xuyên.  Tất cả cư dân có quyền truy cập vào không gian mở công cộng trong vòng 500m và 80% sống trong vòng 500m của một không gian mở công cộng lớn hơn.  Cái sau dường như là mô hình xã hội.  So với các thành phố khác được nghiên cứu, tỷ lệ dân số ở Bern có quyền truy cập vào tất cả các tiện nghi được kiểm tra cao hơn mức trung bình.</t>
  </si>
  <si>
    <t>Sự sẵn có và chất lượng của các chính sách đô thị và giao thông hỗ trợ sức khỏe và tính bền vững ở Olomouc chỉ dưới mức trung bình so với các thành phố khác.  Olomouc dường như không có các hành động tập trung vào sức khỏe cụ thể trong các chính sách đô thị và giao thông đô thị cũng như các yêu cầu đánh giá tác động sức khỏe. Hơn nữa trong nhiều lĩnh vực chính sách, nó thiếu các tiêu chuẩn cụ thể và các mục tiêu có thể đo lường được.  Tuy nhiên, so với 25 thành phố trong nghiên cứu này, phần lớn các khu phố ở Olomouc có thể đi bộ, ngoại trừ các khu vực ngoại ô bên ngoài.  Về ngưỡng để đạt được các mục tiêu của WHO để tăng hoạt động thể chất, không có cư dân nào của Olomouc sống trong các khu phố đáp ứng các mục tiêu ngưỡng mật độ tối thiểu và 54,2% đáp ứng ngưỡng kết nối đường phố. Đại đa số cư dân (89%) có quyền truy cập vào các điểm dừng giao thông công cộng với 500m, mặc dù dữ liệu về tần suất dịch vụ không có sẵn cho Olomouc.  Tương tự, đại đa số cư dân có không gian mở công cộng trong phạm vi 500m, nhưng chỉ có 46% có quyền truy cập vào không gian mở công cộng lớn hơn. Truy cập vào không gian mở công cộng lớn hơn dường như được mô phỏng không gian. Tỷ lệ dân số ở Olomouc có quyền truy cập vào tất cả các tiện nghi được kiểm tra tương tự như các thành phố khác được nghiên cứu.</t>
  </si>
  <si>
    <t>Sự sẵn có của các chính sách đô thị và giao thông hỗ trợ sức khỏe và tính bền vững ở Cologne chỉ dưới mức trung bình so với các thành phố khác.  Tuy nhiên, chất lượng của các chính sách có sẵn chỉ trên mức trung bình về tính đặc thù, khả năng đo lường và tính nhất quán của chúng với bằng chứng sức khỏe. Cologne dường như không có các hành động tập trung vào sức khỏe cụ thể trong chính sách giao thông đô thị hoặc các yêu cầu đánh giá tác động sức khỏe.  Tuy nhiên, phần lớn các khu phố ở Cologne có thể đi bộ so với các thành phố khác được nghiên cứu.  Trong khi chỉ có 21,6% các khu phố đáp ứng các ngưỡng mật độ để đạt được các mục tiêu của WHO để tăng hoạt động thể chất, 72% đạt được ngưỡng kết nối đường phố.  Sáu mươi phần trăm cư dân có quyền truy cập vào các điểm dừng giao thông công cộng với các dịch vụ thường xuyên trong vòng 500m.  Đại đa số cư dân có không gian mở công cộng trong phạm vi 500m, nhưng chỉ có hai phần ba có quyền truy cập vào không gian mở công cộng lớn hơn.  So với các thành phố khác được nghiên cứu, tỷ lệ dân số ở Cologne có quyền truy cập vào các cửa hàng tiện lợi, chợ thực phẩm và không gian mở công cộng lớn trong vòng 500m là trên mức trung bình.</t>
  </si>
  <si>
    <t>Nhìn chung, sự sẵn có và chất lượng của các chính sách đô thị và giao thông hỗ trợ sức khỏe và tính bền vững ở Odense cao hơn mức trung bình so với các thành phố khác được nghiên cứu. Tuy nhiên, Odense không có yêu cầu đánh giá tác động sức khỏe của các can thiệp giao thông và sử dụng đất.  Đối với nhiều tiêu chuẩn môi trường và giao thông được xây dựng, nó cũng thiếu các mục tiêu có thể đo lường được. So với 25 thành phố trong nghiên cứu quốc tế này, phần lớn các khu phố ở Odense có thể đi bộ, ngoại trừ ở rìa đô thị. Tuy nhiên, về mặt đạt được các mục tiêu của WHO để tăng hoạt động thể chất, trong khi không có cư dân nào sống trong các khu phố đáp ứng ngưỡng mật độ dân số tối thiểu, 85% sống trong các khu phố đáp ứng ngưỡng kết nối đường phố.  Gần 60% cư dân có quyền truy cập vào các điểm dừng giao thông công cộng với các dịch vụ thường xuyên trong vòng 500m.  Hầu như tất cả cư dân đều có một số không gian mở công cộng trong vòng 500m, và khoảng ba phần tư cư dân cũng có quyền truy cập vào không gian mở công cộng lớn hơn.   So với các thành phố khác được nghiên cứu, tỷ lệ dân số ở Odense có quyền truy cập vào không gian mở công cộng lớn cao hơn mức trung bình.</t>
  </si>
  <si>
    <t>Nhìn chung, sự sẵn có và chất lượng của các chính sách đô thị và giao thông hỗ trợ sức khỏe và tính bền vững ở Barcelona cao hơn mức trung bình so với nhiều thành phố khác trong nghiên cứu. Tuy nhiên, Barcelona không tập trung vào sức khỏe cụ thể? hành động trong các chính sách đô thị và giao thông đô thị hoặc các yêu cầu đánh giá tác động sức khỏe.  So với 25 thành phố trong nghiên cứu quốc tế này, phần lớn các khu phố ở Barcelona có khả năng đi bộ cao. Do đó, phần lớn các khu phố đáp ứng mật độ dân số và ngưỡng kết nối đường phố để đạt được các mục tiêu của WHO để tăng hoạt động thể chất.  Ba phần tư cư dân có quyền truy cập vào các điểm dừng giao thông công cộng với các dịch vụ thường xuyên và hầu hết cư dân có một số không gian mở công cộng trong vòng 500m; Tuy nhiên, ít hơn hai phần ba có quyền truy cập vào không gian mở công cộng lớn hơn.   So với các thành phố khác được nghiên cứu, tỷ lệ dân số ở Barcelona có quyền truy cập trong vòng 500m đến chợ thực phẩm, cửa hàng tiện lợi và giao thông công cộng với dịch vụ thường xuyên cao hơn mức trung bình. Tỷ lệ có quyền truy cập vào một không gian mở công cộng lớn là dưới mức trung bình.</t>
  </si>
  <si>
    <t>Sự sẵn có và chất lượng của các chính sách đô thị và giao thông hỗ trợ sức khỏe và tính bền vững ở Valencia cao hơn mức trung bình so với các thành phố khác được nghiên cứu. So với 25 thành phố trong nghiên cứu quốc tế này, phần lớn các khu phố có thể đi bộ và các khu phố đáp ứng mật độ dân số và ngưỡng kết nối đường phố để đạt được các mục tiêu của WHO để tăng hoạt động thể chất.  Phần lớn cư dân có quyền truy cập vào các điểm dừng giao thông công cộng thường xuyên và không gian mở công cộng trong vòng 500m, nhưng chỉ có 43% có quyền truy cập vào không gian mở công cộng lớn hơn.  So với các thành phố khác được nghiên cứu, tỷ lệ dân số được tiếp cận trong vòng 500m đến chợ thực phẩm, cửa hàng tiện lợi và phương tiện giao thông công cộng thường xuyên là trên mức trung bình; và quyền truy cập vào bất kỳ không gian mở công cộng nào và không gian mở công cộng lớn hơn đều dưới mức trung bình.</t>
  </si>
  <si>
    <t>Sự sẵn có và chất lượng của các chính sách đô thị và giao thông hỗ trợ sức khỏe và tính bền vững ở Vic là trên mức trung bình so với các thành phố khác.  Tuy nhiên, Vic dường như không có các hành động tập trung vào sức khỏe cụ thể trong các chính sách giao thông đô thị hoặc yêu cầu đánh giá tác động sức khỏe.   So với 25 thành phố trong nghiên cứu quốc tế này, khoảng một nửa số khu phố ở Vic có khả năng đi bộ cao, nhưng điều này có xu hướng có mô hình không gian ủng hộ nội thành.  Về ngưỡng để đạt được mục tiêu của WHO để tăng hoạt động thể chất, chỉ có 24% cư dân của Vic sống trong các khu phố đáp ứng ngưỡng mật độ dân số tối thiểu và 56% đáp ứng ngưỡng kết nối đường phố. Gần 60% cư dân có quyền truy cập vào các điểm dừng giao thông công cộng với 500m, mặc dù dữ liệu về tần suất dịch vụ không có sẵn.  Tương tự như vậy, đại đa số cư dân có không gian mở công cộng trong vòng 500m và ba phần tư cư dân có quyền truy cập vào không gian mở công cộng lớn hơn. Truy cập vào không gian mở công cộng lớn hơn dường như có hoa văn không gian, với những người ở các khu phố phía nam của Vic ít được phục vụ tốt hơn. Tỷ lệ dân số được sử dụng phương tiện giao thông công cộng trong phạm vi 500m ở Vic thấp hơn so với các thành phố khác được nghiên cứu; và tỷ lệ có quyền truy cập vào bất kỳ không gian mở công cộng nào và cửa hàng tiện lợi là trung bình.</t>
  </si>
  <si>
    <t>Sự sẵn có và chất lượng của các chính sách đô thị và giao thông hỗ trợ sức khỏe và tính bền vững ở Belfast cao hơn mức trung bình so với các thành phố khác được nghiên cứu. Tuy nhiên, mặc dù Belfast có nhiều tiêu chuẩn cho các tính năng môi trường được xây dựng để tạo ra các thành phố có thể đi bộ, ngoại trừ các chính sách không gian mở công cộng, chúng dường như là một mục tiêu chính sách thiếu đo lường.  Tuy nhiên, so với 25 thành phố trong nghiên cứu quốc tế này, phần lớn các khu phố ở Belfast có thể đi bộ, mặc dù ít hơn ở phía nam và rìa đô thị.  Về ngưỡng để đạt được các mục tiêu của WHO để tăng hoạt động thể chất, 40% cư dân Belfast sống trong các khu phố đáp ứng ngưỡng mật độ dân số và ba phần tư trong các khu phố đáp ứng ngưỡng kết nối đường phố. Gần ba phần tư cư dân cũng có quyền truy cập vào các điểm dừng giao thông công cộng với các dịch vụ thường xuyên.  Tuy nhiên, so với các thành phố khác, ít cư dân có không gian mở công cộng trong phạm vi 500m và chỉ có 47%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Belfast có quyền truy cập trong vòng 500m đến chợ thực phẩm và bất kỳ không gian mở công cộng nào đều dưới mức trung bình.</t>
  </si>
  <si>
    <t>Sự sẵn có của các chính sách đô thị và giao thông hỗ trợ sức khỏe và tính bền vững ở Lisbon là trên mức trung bình so với các thành phố khác.  Tuy nhiên, chất lượng của các chính sách có sẵn về tính đặc thù, khả năng đo lường và tính nhất quán với bằng chứng sức khỏe là trung bình. Lisbon thiếu một số tiêu chuẩn cho các tính năng môi trường xây dựng để tạo ra các thành phố có thể đi bộ, và trong nhiều lĩnh vực chính sách, dường như thiếu các mục tiêu có thể đo lường được.  Tuy nhiên, so với 25 thành phố trong nghiên cứu quốc tế này, phần lớn các khu phố ở Lisbon có thể đi bộ.   Về ngưỡng để đạt được các mục tiêu của WHO để tăng hoạt động thể chất, hầu như tất cả cư dân ở Lisbon sống trong các khu phố đáp ứng mật độ dân số và ngưỡng kết nối đường phố. Tuy nhiên, một số cư dân Lisbon có thể sống trong các khu phố vượt quá mật độ và kết nối đường phố khuyến khích hoạt động thể chất.  Đại đa số cư dân có quyền truy cập vào các điểm dừng giao thông công cộng với các dịch vụ thường xuyên (92,8%) và không gian mở công cộng (~ 90%) trong vòng 500m.  Tuy nhiên, chỉ có 51% cư dân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Lisbon có quyền truy cập trong vòng 500m đến chợ thực phẩm, cửa hàng tiện lợi và giao thông công cộng dừng lại với một dịch vụ thường xuyên là trên mức trung bình.</t>
  </si>
  <si>
    <t>Sự sẵn có của các chính sách đô thị và giao thông hỗ trợ sức khỏe và tính bền vững ở Adelaide là trên mức trung bình so với các nghiên cứu thành phố khác. Tuy nhiên, chất lượng của các chính sách này dưới mức trung bình. Adelaide dường như không có chính sách quy hoạch giao thông kết hợp các hành động tập trung vào sức khỏe hoặc chính sách ô nhiễm không khí liên quan đến quy hoạch giao thông hoặc sử dụng đất.  Nó cũng không yêu cầu đánh giá tác động sức khỏe của các can thiệp giao thông và sử dụng đất.   Do đó, so với 25 thành phố trong nghiên cứu quốc tế này, phần lớn các khu phố ở Adelaide có khả năng đi bộ thấp.  Về ngưỡng để đạt được các mục tiêu của WHO để tăng hoạt động thể chất, không có khu phố nào ở Adelaide đạt được ngưỡng mật độ dân số và chỉ có 13% đạt được ngưỡng kết nối đường phố. Chỉ có 54% cư dân có quyền truy cập vào các điểm dừng giao thông công cộng với các dịch vụ thường xuyên.  Phần lớn cư dân có một số không gian mở công cộng trong vòng 500m.  Tuy nhiên, điều này giảm xuống chỉ còn 58% những người có quyền truy cập vào không gian mở công cộng lớn hơn và quyền truy cập có mô hình không gian. So với các thành phố khác được nghiên cứu, tỷ lệ dân số ở Adelaide có quyền truy cập trong vòng 500m đến chợ thực phẩm, cửa hàng tiện lợi và, ở mức độ thấp hơn, giao thông công cộng dừng lại với một dịch vụ thường xuyên là dưới mức trung bình.</t>
  </si>
  <si>
    <t>Nhìn chung, sự sẵn có và chất lượng của các chính sách đô thị và giao thông hỗ trợ sức khỏe và tính bền vững ở Melbourne là trên mức trung bình so với các thành phố khác.  Tuy nhiên, so với 25 thành phố trong nghiên cứu quốc tế này, phần lớn các khu phố ở Melbourne có khả năng đi bộ thấp; và khả năng đi bộ và tiếp cận giao thông công cộng được phân phối không công bằng, ủng hộ các khu vực nội thành và ngoại ô trung tâm.  Về ngưỡng để đạt được các mục tiêu của WHO để tăng hoạt động thể chất, 20% hoặc ít hơn cư dân Melbourne sống trong các khu phố đáp ứng mật độ dân số và ngưỡng kết nối đường phố.  Chỉ một nửa cư dân có quyền truy cập vào các điểm dừng giao thông công cộng với các dịch vụ thường xuyên trong vòng 500m.  Trong khi phần lớn cư dân có một số không gian mở công cộng trong vòng 500m, điều này giảm xuống còn hai phần ba có quyền truy cập vào không gian mở công cộng lớn hơn. So với các thành phố khác được nghiên cứu, tỷ lệ cư dân Melbourne có quyền truy cập vào các cửa hàng tiện lợi, chợ thực phẩm và các điểm dừng giao thông công cộng với dịch vụ thường xuyên trong vòng 500m là dưới mức trung bình.</t>
  </si>
  <si>
    <t>Nhìn chung, sự sẵn có và chất lượng của các chính sách đô thị và giao thông hỗ trợ sức khỏe và tính bền vững ở Sydney là trên mức trung bình so với các thành phố khác.  Tuy nhiên, so với 25 thành phố trong nghiên cứu quốc tế này, phần lớn các khu phố ở Sydney có khả năng đi bộ thấp; và khả năng đi bộ được phân phối không công bằng, ủng hộ các khu vực nội thành.  Về ngưỡng để đạt được các mục tiêu của WHO để tăng hoạt động thể chất, chỉ có 51% cư dân Sydney sống trong các khu phố đáp ứng ngưỡng mật độ dân số và chỉ có 13% sống trong các khu phố đáp ứng ngưỡng kết nối đường phố.  Khoảng 60% cư dân Sydney có quyền truy cập vào các điểm dừng giao thông công cộng với các dịch vụ thường xuyên trong vòng 500m.  Trong khi phần lớn cư dân có một số không gian mở công cộng trong vòng 500m, điều này giảm xuống còn 60% với quyền truy cập vào không gian mở công cộng lớn hơn. So với các thành phố khác được nghiên cứu, tỷ lệ dân số ở Sydney có quyền truy cập trong vòng 500 truy cập vào các cửa hàng tiện lợi và chợ thực phẩm dưới mức trung bình; tuy nhiên, việc tiếp cận giao thông công cộng ngang bằng với hầu hết các thành phố khác được nghiên cứu.</t>
  </si>
  <si>
    <t>Nhìn chung, sự sẵn có và chất lượng của các chính sách đô thị và giao thông hỗ trợ sức khỏe và tính bền vững ở Auckland thấp hơn mức trung bình so với các thành phố khác. Auckland dường như không có chính sách quy hoạch giao thông kết hợp các hành động tập trung vào sức khỏe hoặc quản lý ô nhiễm không khí; cũng không yêu cầu đánh giá tác động sức khỏe hoặc mật độ nhà ở và tiêu chuẩn kết nối đường phố.  So với 25 thành phố trong nghiên cứu quốc tế này, phần lớn các khu phố ở Auckland có khả năng đi bộ thấp.  Chỉ có một trong năm hoặc ít hơn các khu phố đáp ứng các ngưỡng kết nối mật độ và đường phố để đạt được các mục tiêu của WHO để tăng hoạt động thể chất. Chỉ có 56% cư dân có quyền truy cập vào các điểm dừng giao thông công cộng với các dịch vụ thông thường.  Phần lớn cư dân có một số không gian mở công cộng trong vòng 500m, mặc dù điều này giảm xuống còn hai phần ba có quyền truy cập vào không gian mở công cộng lớn hơn.   So với các thành phố khác được nghiên cứu, tỷ lệ dân số có quyền truy cập trong vòng 500m đến chợ thực phẩm hoặc điểm dừng giao thông công cộng với một dịch vụ thường xuyên thấp hơn một chút so với mức trung bình.</t>
  </si>
  <si>
    <t>Ākarana</t>
  </si>
  <si>
    <t>Aotearoa</t>
  </si>
  <si>
    <t>Te iwi whānui %me te uru ki te 500m ki...</t>
  </si>
  <si>
    <t>% te iwi whānui i roto i te 500m o te kawenga tūmatanui me te 20 meneti, te auautanga wawaenga pai ake rānei o te wiki</t>
  </si>
  <si>
    <t>% de población a menos de 500 m del transporte público
con 20 minutos o mejor frecuencia media entre semana</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</si>
  <si>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</si>
  <si>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</si>
  <si>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</si>
  <si>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població a menys de 500 m d'espai públic
obert de la superfície 1,5 hectàrees o més </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</si>
  <si>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</si>
  <si>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</si>
  <si>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</si>
  <si>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</si>
  <si>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</si>
  <si>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</si>
  <si>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</si>
  <si>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</si>
  <si>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</si>
  <si>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</si>
  <si>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</si>
  <si>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</si>
  <si>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</si>
  <si>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</si>
  <si>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</si>
  <si>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</si>
  <si>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</si>
  <si>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</si>
  <si>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</si>
  <si>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</si>
  <si>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</si>
  <si>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</si>
  <si>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</si>
  <si>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</si>
  <si>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</si>
  <si>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</si>
  <si>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</si>
  <si>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</si>
  <si>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</si>
  <si>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</si>
  <si>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</si>
  <si>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</si>
  <si>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</si>
  <si>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</si>
  <si>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</si>
  <si>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</si>
  <si>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</si>
  <si>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</si>
  <si>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</si>
  <si>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</si>
  <si>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</si>
  <si>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</si>
  <si>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</si>
  <si>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</si>
  <si>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</si>
  <si>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</si>
  <si>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</si>
  <si>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</si>
  <si>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</si>
  <si>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</si>
  <si>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</si>
  <si>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</si>
  <si>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</si>
  <si>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</si>
  <si>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</si>
  <si>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</si>
  <si>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</si>
  <si>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</si>
  <si>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</si>
  <si>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</si>
  <si>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</si>
  <si>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</si>
  <si>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</si>
  <si>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</si>
  <si>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</si>
  <si>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</si>
  <si>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</si>
  <si>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</si>
  <si>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</si>
  <si>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</si>
  <si>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</si>
  <si>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</si>
  <si>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</si>
  <si>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</si>
  <si>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</si>
  <si>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</si>
  <si>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</si>
  <si>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Kua whakaputaina te pūrongo katoa tae atu ki ngā raraunga, ngā aratuka me ngā tepenga ki insert SERIES CITATION &amp; URL | Raraunga iwi whānui: Schiavina, M. et al. (2019): GHS te mātiti iwi whānui (1975, 1990, 2000, 2015) R2019A. Te Komihana o Ūropi, Te Pokapū Rangahau Tōtahi (JRC). https://doi.org/10.2905/42E8BE89-54FF-464E-BE7B-BF9E64DA5218 | Ngā rohenga taone: Florczyk, A. et al. (2019): GHS Urban Centre Database 2015, multitemporal and multidimensional, R2019A. Te Komihana o Ūropi, Te Pokapū Rangahau Tōtahi (JRC). https://data.jrc.ec.europa.eu/dataset/53473144-b88c-44bc-b4a3-4583ed1f547e | Ngā āhuahira taone: Ngā kaitāpae OpenStreetMap. Openstreetmap (2020). https://planet.osm.org/pbf/planet-200803.osm.pbf.torrent | Tauine tae: Crameri, F. (2018). Ngā tae pūtaiao (3.0.4). Zenodo. https://doi.org/10.5281/zenodo.1287763</t>
  </si>
  <si>
    <t>Torokī: Te Hauora Huri noa me te Ngātahitanga o te Taone Mārō. 2022. {city}, {country}— Pūrongo Tūtohu Hauora me te Taone Mārō: Ngā Comparisons me ngā tāone e 25 i te ao whānui. https://doi.org/INSERT-DOI-HERE</t>
  </si>
  <si>
    <t>Whakarāpopototanga</t>
  </si>
  <si>
    <t>Kua raihanatia tēnei mahi i raro i tētahi Raihana Ao Whānui-Kore 4.0.</t>
  </si>
  <si>
    <t>Ahakoa i kitea te wāteatanga me te kounga o ngā kaupapahere taone me ngā hanganga paetata e tautoko ana i te hauora me te toitūtanga i Maiduguri i raro iho i te wawaenga i whakaritea ki ētahi atu tāone, he whāiti te wāteatanga raraunga mō Maiduguri, ā, ka whakamāramatia pea e tēnei ētahi wāhanga o ā mātou kitenga. Ahakoa he kaupapahere poke hau tā Maiduguri e pā ana ki te whakamahinga whenua, te āhua nei kāore i te hapa i ngā whakaritenga whakarite taone, arā ko ētahi atu mahi arotahi hauora tauwhāiti, me ngā paerewa tauwhāiti, ine hoki hei waihanga i ngā rohe hīkoi me te urunga kino ki te kawenga tūmatanui me te mokowā tuwhera tūmatanui. E pātahi ana ki ngā tāone e 25 i tēnei akoranga aowhānui, te āhua nei kāore e taea te haere te nuinga o ngā rohe i Maiduguri, ā, te āhua nei kua tauiratia ngā rohe hīkoi i runga i ngā whatunga huarahi nui. E ai ki ngā paepae mō ngā raweke taiao hanga kia taea ai ngā ūnga WHO hei whakanui ake i ngā ngohe ōkiko, 95.9% o ngā tangata i Maiduguri e noho ana i ngā rohe e tutuki ana i te paepae kiato, ahakoa e 29% anake e noho ana i ngā rohe e tutuki ana i ngā paepae tūhonotanga tiriti. Ka kitea e te whakamutunga te kore raraunga i runga i nga ararere ōpaki. Ko te tikanga, he tokomaha ngā tangata o Maiduguri e noho ana i ngā rohe e nui ake ana i ngā taumata kiato me te tūhonotanga tiriti e whakahauhau ana i ngā ngohe ōkiko. Ko te 10% anake o ngā tangata e āhei ana ki ngā tūnga waka tūmatanui, me ngā whakaaturanga e tauira ana te āheitanga i runga i ngā whatunga huarahi nui. He torutoru noa iho ngā tangata e āhei ana ki te mokowā tuwhera tūmatanui i roto i te 500m, ā, ko te 0.5% anake o ngā tangata e āhei ana ki te mokowā tuwhera tūmatanui nui ake, e ārotahi ana ki te raki-māraki o te taone.</t>
  </si>
  <si>
    <t>Ko te wāteatanga me te kounga o ngā kaupapahere taone me ngā kawenga e tautoko ana i te hauora me te toitūtanga i Te Taone o Mehiko, kei raro noa iho i te wawaenga i whakatauritetia ki ētahi atu tāone. Te āhua nei kāore he mahi arotahi hauora tauwhāiti o Te Taone o Mehiko i roto i tana kaupapahere waka metropolitan, ngā whakaritenga rānei mō te aromatawai pānga hauora mō ngā raweke taone, waka rānei.  Kāore hoki i a ia ngā kaupapahere poke hau e pā ana ki te whakamahinga whenua.  He maha ngā paerewa kaupapahere e wātea ana kāore i te tauwhāiti, te āhuatanga me te ōritetanga rānei ki ngā whakaaturanga hauora. Ahakoa rā, e pātahi ana ki ngā tāone e 25 i roto i tēnei akoranga aowhānui, ka taea te haere te nuinga o ngā rohe i Te Taone o Mehiko.  E ai ki ngā paepae mō ngā raweke taiao hanga kia taea ai ngā ūnga WHO hei whakanui ake i ngā ngohe ōkiko, 98.1% o ngā tangata i Te Taone o Mehiko e noho ana i ngā rohe e tutuki ana i te paepae kiato mōkito me te 77% tūtaki i te paepae tūhonotanga tiriti.  Heoi anō, he tokomaha ngā tangata i Te Taone o Mehiko e noho ana i ngā rohe e nui ake ana pea i ngā taumata kiato me te tūhonotanga tiriti e whakahauhau ana i ngā ngohe ōkiko.  Ko te 20% anake o ngā tangata e āhei ana ki ngā kawenga tūmatanui e tū ana me ngā ratonga auau, me ngā whakaaturanga e tino tauira ana te āheitanga ki te manako i te taone o roto.  Ko te 50% anake o ngā tangata e āhei ana ki ētahi mokowā tuwhera tūmatanui i roto i te 500m, ā, he iti iho (20%) he āheitanga ki te mokowā tuwhera tūmatanui nui ake.  Ko te wāhanga o te iwi whānui me te uru ki roto i te 500m ki tētahi mākete kai, te toa āwhina, te mokowā tuwhera tūmatanui, te waka tūmatanui me te nui? Ko te mokowā tuwhera tūmatanui, kai raro iho i te wawaenga i whakatauritetia ki ētahi atu tāone i akona.</t>
  </si>
  <si>
    <t>Kei raro iho te wāteatanga o ngā kaupapahere e tautoko ana i te hauora me te toitūtanga i Baltimore, ā, kei raro iho te kounga o ērā e wātea ana i raro iho i te wawaenga i whakaritea ki ētahi atu tāone. Te āhua nei kāore a Baltimore e hiahia ana ki te aromatawai pānga hauora o te kawenga me ngā raweke whakamahi whenua, ā, he ruarua ngā kawenga tūmatanui tauwhāiti, ine hoki me ngā kaupapahere mokowā tuwhera tūmatanui.   I tua atu i te taone o roto, he iti noa iho te haerenga o te nuinga o ngā rohe i Baltimore ki ngā tāone e 25 i tēnei akoranga aowhānui.   He iti iho i te kotahi tuatoru o ngā rohe e tūtaki ana i ngā paepae kiato mōkito kia taea ai ngā ūnga WHO hei whakanui ake i ngā ngohe ōkiko, ā, ko te hawhe anake e tutuki ana i ngā paepae tūhonotanga tiriti.  He iti noa iho ngā tangata e āhei ana ki te kawenga tūmatanui e tū ana me ngā ratonga auau me te 500m.  Ahakoa neke atu i te hawhe te mokowā tuwhera tūmatanui i roto i te 500m, neke atu i te 40 ōrau anake te āheitanga ki te mokowā tuwhera tūmatanui nui ake. Ko te ōrautanga o te iwi whānui o Baltimore me te uru ki roto i te 500m ki tētahi mākete kai, te toa māmā, te mokowā tuwhera tūmatanui, tētahi mokowā tuwhera nui ake rānei, ā, kei raro iho i te wawaenga i whakaritea ki ētahi atu tāone.</t>
  </si>
  <si>
    <t>Kei raro iho te wāteatanga me te kounga o ngā kaupapahere taone me ngā kaupapahere kawenga e tautoko ana i te hauora me te toitūtanga i Phoenix ki ētahi atu tāone.  I ētahi wāhi kaupapahere e pā ana ki te hīkoi me te kawenga tūmatanui, kāore i a Phoenix ngā kaupapahere me ngā paerewa tauwhāiti me ngā ūnga e taea te whakawātea.  Kāore hoki a Phoenix i te whakaritenga mo te aromatawai pānga hauora o nga raweketanga taone me te kawenga.  He iti noa iho te hīkoi o te nuinga o nga rohe i Phoenix e pā ana ki nga tāone e 25 i roto i tēnei akoranga ao whānui. Kia taea ai ngā ūnga WHO hei whakanui ake i ngā ngohe ōkiko, ko te 16% anake o ngā tangata i Phoenix e noho ana i ngā paepae kiato hui paetata me te 51% anake e noho ana i ngā paepae tūhonotanga tiriti.  Waihoki, ko te 24% anake o ngā tangata e noho ana i ngā rohe me te uru ki ngā kawenga tūmatanui ka tū me ngā ratonga auau i roto i te 500m.  He iti iho i te 50% o ngā tangata whenua e āhei ana ki ētahi mokowā tuwhera tūmatanui i roto i te 500m, ā, kotahi hauwhā anake e noho ana i roto i te 500m o tētahi mokowā tuwhera tūmatanui nui ake.  Ko te wāhanga o te iwi whānui o Phoenix me te uru ki roto i te 500m ki tētahi mākete kai, te toa māmā, te mokowā tuwhera tūmatanui, tētahi mokowā tūwhera tūmatanui nui rānei, kei raro iho rānei te tūnga waka tūmatanui i te wawaenga i whakaritea ki ētahi atu tāone i akona.</t>
  </si>
  <si>
    <t>Ko te wāteatanga o ngā kaupapahere taone me ngā kawenga e tautoko ana i te hauora me te toitūtanga i Tūtohi, he wawaenga i whakatauritetia ki ētahi atu tāone.  Heoi anō, he iti noa iho te kounga o ērā e wātea ana i raro iho i te wawaenga mō tō rātou tauwhāititanga, te ōritetanga me te ōritetanga ki ngā whakaaturanga hauora. Te āhua nei kāore he whakaritenga o Tōtoto mo te aromatawai pānga hauora o nga raweketanga taone me te kawenga.  Ahakoa he maha nga tikanga o Tōtoto mo te hīkoi, kaore ētahi ūnga e taea te whakawātea.  Kāore hoki i a ia ngā paerewa me ngā ūnga e taea ana mō ētahi kawenga tūmatanui me ngā kaupapahere mokowā tuwhera tūmatanui.  He iti noa iho te haerenga o te nuinga o nga rohe i Tūtohi ki nga tāone e 25 i roto i tēnei akoranga ao whānui. Ko te 6% anake o ngā tangata i Tūtohi e noho ana i ngā paepae kiato o ngā rohe, ā, ko te 43% anake e noho ana i ngā paepae tūhonotanga tiriti kia taea ai ngā ūnga WHO hei whakanui ake i ngā ngohe ōkiko.  Waihoki, ko te 27% anake o ngā tangata e noho ana i ngā rohe me te uru ki ngā kawenga tūmatanui ka tū me ngā ratonga auau i roto i te 500m.  Neke atu i te 50% o ngā tangata whenua e āhei ana ki ētahi mokowā tuwhera tūmatanui i roto i te 500m, ā, ko te 35% anake e noho ana i roto i te 500m o tētahi mokowā tuwhera tūmatanui nui ake.  Ko te wāhanga o te iwi whānui me te uru ki roto i te 500m ki te waka tūmatanui, te mokowā tuwhera tūmatanui, ngā stoes me ngā mākete kai i Tūtohi, kei raro iho i ētahi atu tāone i akona.</t>
  </si>
  <si>
    <t xml:space="preserve">Ko te wāteatanga me te kounga o ngā kaupapahere taone me ngā kawenga e tautoko ana i te hauora me te toitūtanga i São Paulo, kei runga ake i te wawaenga i whakatauritetia ki ētahi atu tāone. Ka komokomo a São Paulo i ngā mahi arotahi hauora i roto i tana kaupapahere waka metropolitan, engari kāore tēnei arotahi i roto i tana kaupapahere taone taone.  Kaore hoki ōna whakaritenga mo te aromatawai pānga hauora o nga raweketanga taone me te kawenga.  I ētahi wāhi kaupapahere pēnei i te hīkoi me te waka tūmatanui, kāore i a São Paulo ngā paerewa me ngā ūnga e taea te whakawātea. Ahakoa rā, ko te nuinga o nga rohe i São Paulo e tino pātahi ana ki nga tāone e 25 i roto i tēnei akoranga ao whānui.  Kia taea ai e WHO te ūnga ki te whakanui ake i ngā ngohe ōkiko, 99% o ngā tangata noho i São Paulo e noho ana i ngā paepae kiato hui paetata me te 70% e noho ana i ngā paepae tūhonotanga tiriti.  Heoi anō, i runga anō i ētahi tangata o São Paulo e noho ana i ngā rohe e nui ake ana i ngā taumata kiato me te tūhonotanga tiriti e whakahauhau ana i ngā ngohe ōkiko. E iwa tekau mā whā ōrau o ngā tangata e noho ana i ngā rohe me te uru ki te kawenga tūmatanui e tū ana me ngā ratonga auau.  Tata tonu ki te toru ngā hauwhā o ngā tangata whenua e āhei ana ki ētahi mokowā tuwhera tūmatanui i roto i te 500m, engari ko te 16% anake e noho ana i roto i te 500m o tētahi mokowā tuwhera tūmatanui nui ake.  Ko te ōrautanga o te iwi whānui i São Paulo me te uru ki roto i te 500m o tētahi mākete kai, kei raro noa iho te pātaka māmā, tētahi mokowā tuwhera tūmatanui rānei i te wawaenga i whakaritea ki ētahi atu tāone, engari kei raro iho i te wawaenga te āheitanga ki te mokowā tuwhera tūmatanui nui. </t>
  </si>
  <si>
    <t>Ko te wāteatanga o ngā kaupapahere taone me ngā kawenga e tautoko ana i te hauora me te toitūtanga i Hong Kong, he wawaenga i whakatauritetia ki ētahi atu tāone.  Heoi anō, ko te kounga o ngā kaupapahere e wātea ana kei runga ake i te wawaenga mō tō rātou tauwhāititanga, te ōritetanga me te ōritetanga ki ngā whakaaturanga hauora. Heoi anō, te āhua nei kāore a Hong Kong i te whai mahi arotahi hauora tauwhāiti i roto i ōna kaupapahere taone, waka rānei; ā, kaore he whakaritenga mo te aromatawai pānga hauora o nga raweketanga taone me te kawenga.  Ahakoa he maha ōna paerewa kaupapahere, he maha nga ūnga kāore e taea te whakawātea.  Ahakoa rā, he tino pātahi te nuinga o nga rohe i Hong Kong ki nga tāone e 25 i roto i tēnei akoranga ao whānui. E ai ki ngā paepae kia taea ai ngā ūnga WHO hei whakanui ake i ngā ngohe ōkiko, tata ki te 100% o ngā tangata i Hong Kong e noho ana i ngā paepae kiato hui paetata me te 92% i ngā paepae tūhonotanga tiriti.  Heoi anō, ka noho pea ētahi tangata o Hong Kong i ngā rohe e nui ake ana i ngā taumata o te kiato me te tūhonotanga tiriti e whakahauhau ana i ngā ngohe ōkiko. Ko te nuinga o ngā tangata whenua (83.6%) He āheitanga ki ngā kawenga tūmatanui e tū ana me ngā ratonga auau.  Ahakoa e tata ana ki te 90% o ngā tangata noho e āhei ana ki ētahi mokowā tuwhera tūmatanui i roto i te 500m, ko te 54% anake e noho ana i roto i te 500m o tētahi mokowā tuwhera tūmatanui nui ake.  I whakatauritetia ki ētahi atu tāone i ako, he nui ake ngā tangata o Hong Kong e āhei ana ki ngā taonga katoa i akona i roto i te 500m.</t>
  </si>
  <si>
    <t>Kai raro noa iho te wāteatanga o ngā kaupapahere e tautoko ana i te hauora me te toitūtanga i Chennai i te wawaenga i whakatauritetia ki ētahi atu tāone.  Heoi anō, kei raro iho te kounga o ngā kaupapahere e wātea ana i raro iho i te wawaenga mō tō rātou tauwhāititanga, te ōritetanga me te ōritetanga ki ngā whakaaturanga hauora. Te āhua nei kāore he mahi arotahi hauora tauwhāiti a Chennai i roto i tana kaupapahere taone metropolitan, ngā whakaritenga rānei mō te aromatawai pānga hauora o te kawenga me ngā raweke whakamahi whenua.  Ahakoa rā, ko te nuinga o nga rohe e pātahi ana ki nga tāone e 25 i roto i tēnei akoranga ao whānui.  Tata tonu ki ngā pae pae o Chennai katoa e tūtaki ana ki ngā paepae kiato kia taea ai ngā ūnga WHO hei whakanui ake i ngā ngohe ōkiko, ā, tata ki te 80% te tae ki ngā paepae tūhonotanga tiriti. Heoi anō, ka noho pea ētahi tangata o Chennai i ngā rohe e nui ake ana i ngā taumata o te kiato me te tūhonotanga tiriti e whakahauhau ana i ngā ngohe ōkiko. I te mea rawa, ko te 3.2% anake o ngā tangata e āhei ana ki ngā tūnga waka tūmatanui me ngā ratonga auau i roto i te 500m, ahakoa kāore i roto i tā mātou akoranga ngā wāhi waka tūmatanui ōpaki.  He iti iho i te 50% o ngā tangata whenua he mokowā tuwhera tūmatanui i roto i te 500m, ā, ko te 11.3% anake e āhei ana ki te mokowā tuwhera tūmatanui nui ake. I whakatauritetia ki ētahi atu tāone i ako, ko te ōrautanga o ngā tangata o Chennai e uru ana ki roto i te 500m ki ngā taonga katoa i akona, kei raro iho i te wawaenga.</t>
  </si>
  <si>
    <t>Kai raro iho i te wawaenga te wāteatanga me te kounga o ngā kaupapahere e tautoko ana i ngā wāhi hīkoi i Bangkok. Kāore i a Bangkok ngā paerewa kaupapahere e tauwhāiti ana, e kore e taea, e tiaro ana ki ngā whakaaturanga i runga i ngā tāone hauora.  I tua atu i te taone o roto, he iti noa iho te haerenga o te nuinga o nga rohe e pā ana ki ngā tāone e 25 i roto i tēnei akoranga ao whānui.   Ahakoa ko te nuinga o ngā tangata o Bangkok e noho ana i ngā rohe e tūtaki ana i ngā paepae kiato kia taea ai ngā ūnga WHO hei whakanui ake i ngā ngohe ōkiko, iti iho i te kotahi te hawhe e noho ana i ngā paepae tūhonotanga tiriti. Tērā pea ka noho ētahi tangata o Chennai i ngā rohe e nui ake ana i ngā taumata kiato me te tūhonotanga tiriti e whakahauhau ana i ngā ngohe ōkiko.  He iti noa iho ngā tangata e āhei ana ki ngā tūnga waka tūmatanui auau me te mokowā tuwhera tūmatanui i roto i te 500m, ā, he iti iho (6.5%) he āheitanga ki te mokowā tuwhera tūmatanui nui ake.  I whakatauritetia ki ētahi atu tāone i ako, ko te wāhanga o ngā tangata o Bangkok e uru ana ki roto i te 500m ki ngā taonga katoa i akona, kei raro iho i te wawaenga.</t>
  </si>
  <si>
    <t xml:space="preserve">Ko te nuinga o te wā, ko te wāteatanga me te kounga o ngā kaupapahere taone me ngā kawenga e tautoko ana i te hauora me te toitūtanga i Roto i Taupa i raro iho i te wawaenga i whakatauritetia ki ētahi atu tāone. Te āhua nei kāore he mahi arotahi hauora tauwhāiti i roto i ōna kaupapahere taone, waka rānei.  Heoi anō, ehara i te maha o ētahi atu tāone, te āhua nei he whakaritenga mō te aromatawai pānga hauora o ngā raweketanga taone me ngā kawenga, ahakoa kāore he kaupapahere poke hau e pā ana ki te whakamahinga whenua me te whakaritenga waka.  Te āhua nei kāore hoki i te hapa i ngā paerewa tauwhāiti, i ngā ūnga rānei e taea ana mō ngā āhuahira taiao hanga hauora.  Ahakoa rā, he tino hīkoi nga rohe i roto i te taone o Roto o Taupa, e pātahi ana ki ngā tāone e 25 i roto i tēnei akoranga aowhānui. E ai ki ngā paepae kia taea ai ngā ūnga WHO hei whakanui ake i ngā ngohe ōkiko, tata ki te 93% o ngā tangata e noho ana i ngā paepae kiato hui paetata, ahakoa e 56% anake e noho ana i ngā paepae tūhonotanga tiriti. Heoi anō, ka noho pea ētahi tangata o Hannoi i ngā rohe e nui ake ana i ngā taumata kiato me te tūhonotanga tiriti e whakahauhau ana i ngā ngohe ōkiko.  Ko te 11.2% anake o ngā tangata whenua e āhei ana ki ngā tūnga kawenga tūmatanui me ngā ratonga auau, engari kāore i whakaurua ngā ratonga waka tūmatanui ōpaki.  Ko te 25% anake o ngā tangata e āhei ana ki ētahi mokowā tuwhera tūmatanui i roto i te 500m, ā, ko te 14% anake e noho ana i roto i te 500m o tētahi mokowā tuwhera tūmatanui nui ake.  I whakatauritetia ki ētahi atu tāone i ako, ko te wāhanga o ngā tangata i Roto i Te 500m ki te mokowā tuwhera tūmatanui me ngā kawenga tūmatanui me ngā ratonga auau kei raro iho i te wawaenga. </t>
  </si>
  <si>
    <t xml:space="preserve">Ko te wāteatanga me te kounga o ngā kaupapahere taone me ngā kawenga e tautoko ana i te hauora me te toitūtanga i Graz, kei runga ake i te wawaenga i whakatauritetia ki ētahi atu tāone i akona.  Heoi anō, te āhua nei kāore he kaupapahere a Graz e hiahia ana ki ngā aromatawai pānga hauora o ngā raweketanga taone me ngā kawenga, ā, kāore i kitea ngā mōhiohio mō ngā whakapau mō ngā hanganga kawenga mā te aratau.  Te āhua nei kāore hoki i te whai ūnga mō ētahi paerewa waka ā-iwi me ētahi paerewa waka tūmatanui.  Ahakoa rā, ko te nuinga o nga rohe i Graz e tino pātahi ana ki nga tāone e 25 i roto i tēnei akoranga ao whānui. E ai ki ngā paepae kia taea ai ngā ūnga WHO hei whakanui ake i ngā ngohe ōkiko, e 44% ngā tangata e noho ana i ngā paepae kiato o Graz, me te 81.3% e noho ana i ngā paepae tūhonotanga tiriti.  Ko te nuinga o ngā tangata whenua (92%) Ka uru ki ngā kawenga tūmatanui e tū ana me te 500m, ahakoa kāore i te wātea te auautanga o ngā raraunga ratonga.  Ahakoa he āheitanga hoki te nuinga o ngā tangata whenua ki ētahi mokowā tuwhera tūmatanui i roto i te 500m, ko te 39% anake e noho ana i roto i te 500m o tētahi mokowā tuwhera tūmatanui nui ake, ā, te āhua nei kua tohua tēnei āheitanga, me te uru teitei i te raki o te taone, i te awa o Mur, engari i raro iho i te tonga, i te uru o te Mur. I whakatauritetia ki ētahi atu tāone i ako, kei raro iho te wāhanga o te iwi whānui i Graz me te uru ki te mokowā tūwhera tūmatanui nui. </t>
  </si>
  <si>
    <t>Ko te wāteatanga o ngā kaupapahere taone me ngā kawenga e tautoko ana i te hauora me te toitūtanga i Ghent, kei raro noa iho i te wawaenga i whakatauritetia ki ētahi atu tāone. Heoi anō, he iti ake te kounga o ngā kaupapahere e wātea ana mō tō rātou tauwhāititanga, te āhuatanga me te whai i ngā whakaaturanga hauora i runga ake i te wawaenga.  Te āhua nei kāore e hiahiatia ana e Ghent ngā aromatawai pānga hauora o ngā raweketanga taone me te kawenga.  Te āhua nei kāore hoki i te hapa i ngā paerewa tauwhāiti, i ngā ūnga rānei e taea ana mō ngā kaupapahere waka tūmatanui.  Ahakoa rā, e pātahi ana ki ngā tāone e 25 i roto i tēnei akoranga ao whānui, he maha nga rohe i Ghent e tino hīkoi ana, he iti iho te hīkoi i runga i te taniko taone. E ai ki ngā paepae kia taea ai ngā ūnga WHO hei whakanui ake i ngā ngohe ōkiko, kāore he tangata e noho ana i ngā paepae kiato o Ghent, ahakoa e 55% anake e noho ana i ngā paepae tūhonotanga tiriti.  Ko te nuinga o ngā tangata whenua (87%) He āheitanga ki ngā kawenga tūmatanui e tū ana i roto i te 500m, ahakoa kāore i te wātea te auautanga o ngā raraunga ratonga.  Ahakoa he āheitanga te nuinga o ngā tangata whenua ki ētahi mokowā tuwhera tūmatanui i roto i te 500m, ko te 63% anake e noho ana i roto i te 500m o tētahi mokowā tuwhera tūmatanui nui ake.  Te āhua nei he tauira ātaahua te mea whakamutunga.  I whakatauritetia ki ētahi atu tāone i ako, ko te wāhanga o te iwi whānui i Ghent me te uru ki ngā mākete kai me te mokowā tūwhera tūmatanui nui i roto i te 500m kei runga ake i te wawaenga.</t>
  </si>
  <si>
    <t>Ko te wāteatanga o ngā kaupapahere e tautoko ana i ngā rohe hīkoi i Bern, kai runga ake i te wawaenga i whakatauritetia ki ētahi atu tāone.  Heoi anō, ko te kounga o ngā kaupapahere e wātea ana, he wawaenga anake mō tō rātou tauwhāititanga, te ōritetanga me te ōritetanga ki ngā whakaaturanga hauora. Te āhua nei kāore he whakaritenga a Bern mo te aromatawai pānga hauora o nga raweketanga taone me te kawenga.  Ahakoa rā, ko te nuinga o nga rohe i Bern e āhei ana ki te whakataurite ki ētahi atu tāone i akona.  Tata ki te 60% o te iwi whānui e noho ana i ngā paepae kiato hui paetata kia taea ai ngā ūnga WHO hei whakanui ake i ngā ngohe ōkiko, me te 98.2% ka taea ngā paepae tūhonotanga tiriti.  Tata tonu ki ngā tangata katoa (91.8%) Ka uru ki ngā kawenga tūmatanui e tū ana me ngā ratonga auau.  Kei ngā tangata katoa te āheitanga ki te mokowā tuwhera tūmatanui i roto i te 500m me te 80% e noho ana i roto i te 500m o tētahi mokowā tuwhera tūmatanui nui ake.  Te āhua nei he tauira pāpori te mea whakamutunga.  I whakatauritetia ki ētahi atu tāone i ako, ko te wāhanga o te iwi whānui i Bern me te uru ki ngā taonga katoa i tirohia, he pai ake i runga ake i te wawaenga.</t>
  </si>
  <si>
    <t>Ko te wāteatanga me te kounga o ngā kaupapahere taone me ngā kawenga e tautoko ana i te hauora me te toitūtanga i Olomouc, kei raro noa iho i te wawaenga i whakatauritetia ki ētahi atu tāone.  Te āhua nei kāore he mahi arotahi hauora tauwhāiti i roto i ōna kaupapahere taone me ngā kaupapahere waka, ngā whakaritenga rānei mō te aromatawai pānga hauora. I roto hoki i ngā wāhi kaupapahere maha, kāore i a ia ngā paerewa tauwhāiti me ngā ūnga e taea ana.  Ahakoa rā, e pātahi ana ki ngā tāone e 25 i tēnei akoranga, ka taea te haere te nuinga o ngā rohe i Olomouc, hāunga ngā wāhi taone o waho.  E ai ki ngā paepae kia taea ai ngā ūnga WHO hei whakanui ake i ngā ngohe ōkiko, kāore he tangata o Olomouc e noho ana i ngā rohe e tūtaki ana i ngā ūnga paepae kiato mōkito me te 54.2% tūtaki i ngā paepae tūhonotanga tiriti. Ko te nuinga o ngā tangata whenua (89%) He āheitanga ki ngā kawenga tūmatanui e tū ana me te 500m, ahakoa kāore i wātea ngā raraunga i runga i te auautanga o ngā ratonga mō Olomouc.  Waihoki, ko te nuinga o ngā tangata whenua he mokowā tuwhera tūmatanui i roto i te 500m, engari ko te 46% anake e āhei ana ki te mokowā tuwhera tūmatanui nui ake. Te āhua nei kua tauira āta tauiratia te āheitanga ki te mokowā tuwhera tūmatanui nui ake. He rite tonu te wāhanga o te iwi whānui i Olomouc me te uru ki ngā taonga katoa i tirohia ki ētahi atu tāone i akona.</t>
  </si>
  <si>
    <t>Ko te wāteatanga o ngā kaupapahere taone me ngā kawenga e tautoko ana i te hauora me te toitūtanga i Pakihi, kei raro noa iho i te wawaenga i whakatauritetia ki ētahi atu tāone.  Heoi anō, ko te kounga o ngā kaupapahere e wātea ana kei runga ake i te wawaenga mō tō rātou tauwhāititanga, te ōritetanga me te ōritetanga ki ngā whakaaturanga hauora. Te āhua nei kāore he mahi arotahi hauora tauwhāiti a Pakihi i roto i tana kaupapahere waka metropolitan, ngā whakaritenga rānei mō te aromatawai pānga hauora.  Ahakoa rā, ko te nuinga o nga rohe i Pakihi e āhei ana ki ētahi atu tāone i akona.  Ahakoa e 21.6% anake o ngā rohe e tūtaki ana i ngā paepae kiato kia taea ai ngā ūnga WHO hei whakanui ake i ngā ngohe ōkiko, 72% ka taea ngā paepae tūhonotanga tiriti.  E ono tekau ōrau o ngā tangata e āhei ana ki te kawenga tūmatanui e tū ana me ngā ratonga auau i roto i te 500m.  Ko te nuinga o nga tangata whenua he mokowā tuwhera tūmatanui i roto i te 500m, engari e rua anake ngā tuatoru e āhei ana ki te mokowā tuwhera tūmatanui nui ake.  I whakatauritetia ki ētahi atu tāone i ako, ko te wāhanga o te iwi whānui i Pakihi me te āheitanga ki ngā pātaka āwhina, ko ngā mākete kai me te mokowā tuwhera tūmatanui nui i roto i te 500m kei runga ake i te wawaenga.</t>
  </si>
  <si>
    <t>Ko te nuinga o te wā, ko te wāteatanga me te kounga o ngā kaupapahere taone me ngā kawenga e tautoko ana i te hauora me te toitūtanga i Odense, he pai ake i runga ake i te wawaenga i whakaritea ki ētahi atu tāone i akona. Heoi anō, kāore he whakaritenga o Odense mo te pānga hauora ki te aromatawai i ngā kawenga me ngā raweketanga whakamahi whenua.  Mō te nuinga o ōna taiao hanga me ngā paerewa kawenga, kāore hoki i te ūnga. E pātahi ana ki ngā tāone e 25 i roto i tēnei akoranga ao whānui, ka taea te haere te nuinga o ngā rohe i Odense, hāunga i runga i te taniko taone. Heoi anō, ki te whakawhiwhi i ngā ūnga WHO hei whakanui ake i ngā ngohe ōkiko, engari kāore he tangata e noho ana i ngā rohe e tūtaki ana i ngā paepae kiato o te iwi whānui, 85% e noho ana i ngā paepae tūhonotanga tiriti.  Tata ki te 60% o ngā tangata whenua e āhei ana ki te kawenga tūmatanui e tū ana me ngā ratonga auau i roto i te 500m.  Tata tonu ki ngā tangata katoa ētahi mokowā tuwhera tūmatanui i roto i te 500m, ā, tata tonu ki te toru ngā hauwhā o ngā tangata whenua e āhei ana ki te mokowā tuwhera tūmatanui nui ake.   I whakatauritetia ki ētahi atu tāone i ako, ko te wāhanga o te iwi whānui i Odense me te āheitanga ki te mokowā tuwhera tūmatanui nui, kei runga ake i te wawaenga.</t>
  </si>
  <si>
    <t>Ko te nuinga o te wā, ko te wāteatanga me te kounga o ngā kaupapahere taone me ngā kawenga e tautoko ana i te hauora me te toitūtanga i Pārera, i runga ake i te wawaenga i whakatauritetia ki ētahi atu tāone maha i roto i te akoranga. Heoi anō, kāore anō a Pārera kia arotahi ki te hauora? ngā mahi i roto i ngā kaupapahere taone me ngā kawenga, ngā whakaritenga rānei mō te aromatawai pānga hauora.  E pātahi ana ki ngā tāone e 25 i roto i tēnei akoranga ao whānui, he tino hīkoi te nuinga o ngā rohe i Pārera. Nō reira, ko te nuinga o ngā rohe e tūtaki ana i ngā paepae kiato iwi whānui me ngā paepae tūhonotanga tiriti kia taea ai ngā ūnga WHO hei whakanui ake i ngā ngohe ōkiko.  E toru ngā hauwhā o ngā tangata e āhei ana ki te whakawhiti i ngā kawenga tūmatanui me ngā ratonga auau, ā, ko te nuinga o ngā tangata whenua he mokowā tuwhera tūmatanui i roto i te 500m; ahakoa he iti iho i te rua ngā tuatoru e āhei ana ki te mokowā tuwhera tūmatanui nui ake.   I whakatauritetia ki ētahi atu tāone i ako, ko te wāhanga o te iwi whānui i Pārera me te uru ki roto i te 500m ki tētahi mākete kai, he pai ake te pātaka āwhina me te waka tūmatanui me tētahi ratonga auau i runga ake i te wawaenga. Kei raro iho i te wawaenga te wāhanga me te uru ki tētahi mokowā tūwhera tūmatanui nui.</t>
  </si>
  <si>
    <t>Ko te wāteatanga me te kounga o ngā kaupapahere taone me ngā kawenga e tautoko ana i te hauora me te toitūtanga i Pokaa, i runga ake i te wawaenga i whakaritea ki ētahi atu tāone i akona. E pātahi ana ki ngā tāone e 25 i tēnei akoranga aowhānui, ka taea te haere te nuinga o ngā rohe, ā, ka tūtaki ngā rohe ki te kiato o te iwi whānui me ngā paepae tūhonotanga tiriti kia taea ai ngā ūnga WHO hei whakanui ake i ngā ngohe ōkiko.  Ko te nuinga o ngā tangata e āhei ana ki ngā tūnga waka tūmatanui kua ratonga auau, ā, ko te mokowā tuwhera tūmatanui i roto i te 500m, engari ko te 43% anake e āhei ana ki te mokowā tuwhera tūmatanui nui ake.  I whakatauritetia ki ētahi atu tāone i ako, ko te wāhanga o te iwi whānui me te uru ki roto i te 500m ki tētahi mākete kai, kei runga ake te pātaka āwhina me te kawenga tūmatanui auau i te wawaenga; ā, kei raro iho i te wawaenga te āheitanga ki tētahi mokowā tuwhera tūmatanui me te mokowā tuwhera tūmatanui nui ake.</t>
  </si>
  <si>
    <t>Ko te wāteatanga me te kounga o ngā kaupapahere taone me ngā kawenga e tautoko ana i te hauora me te toitūtanga i Vic, kei runga ake i te wawaenga i whakatauritetia ki ētahi atu tāone.  Heoi anō, te āhua nei kāore he mahi arotahi hauora tauwhāiti i roto i ōna kaupapahere waka metropolitan, ngā whakaritenga rānei mō te aromatawai pānga hauora.   E pātahi ana ki ngā tāone e 25 i roto i tēnei akoranga ao whānui, kotahi te hawhe o ngā rohe i Vic i tino hīkoi, engari i āta tauiratia tēnei e manakohia ana e te taone ā roto.  E ai ki ngā paepae kia taea ai ngā ūnga WHO hei whakanui ake i ngā ngohe ōkiko, e 24% anake ngā tangata o Vic e noho ana i ngā paepae kiato o te iwi whānui me te 56% e tutuki ana i ngā paepae tūhonotanga tiriti. Tata ki te 60% o ngā tangata whenua e āhei ana ki ngā tūnga waka tūmatanui me te 500m, ahakoa kāore i te wātea ngā raraunga i runga i te auautanga o ngā ratonga.  Waihoki, ko te nuinga o nga tangata whenua he mokowā tuwhera tūmatanui i roto i te 500m, ā, e toru nga hauwhā o ngā tangata e āhei ana ki te mokowā tuwhera tūmatanui nui ake. Te āhua nei he tauira tika te āheitanga ki te mokowā tuwhera tūmatanui nui ake, ā, ko ērā i ngā rohe ki te tonga o Vic he iti iho te mahi. He iti iho te wāhanga o te iwi whānui me te uru ki te waka tūmatanui i roto i te 500m i Vic i ērā atu tāone i akona; ā, he wawaenga te āheitanga ki tētahi mokowā tuwhera tūmatanui, ā, he wawaenga te pātaka āwhina.</t>
  </si>
  <si>
    <t>Ko te wāteatanga me te kounga o ngā kaupapahere taone me ngā kawenga e tautoko ana i te hauora me te toitūtanga i Belfast, kei runga ake i te wawaenga i whakatauritetia ki ētahi atu tāone i akona. Ahakoa he maha ngā paerewa o Belfast mō ngā āhuahira taiao hanga hei waihanga i ngā tāone hīkoi, engari rawa atu i ngā kaupapahere mokowā tuwhera tūmatanui, te āhua nei he ūnga kaupapahere ine kore.  Ahakoa rā, e pātahi ana ki ngā tāone e 25 i roto i tēnei akoranga aowhānui, ka taea te haere te nuinga o ngā rohe i Belfast, ahakoa he iti iho i te tonga me te taniko taone.  E ai ki ngā paepae kia taea ai ngā ūnga WHO hei whakanui ake i ngā ngohe ōkiko, 40% o ngā tangata o Belfast e noho ana i ngā paepae kiato o te iwi whānui me ngā hauwhā e toru i ngā paepae tūhonotanga tiriti. Tata tonu ki te toru nga wāhanga o nga tangata whenua e āhei ana ki te tū i te kawenga tūmatanui me nga ratonga auau.  Heoi anō, i whakatauritetia ki ētahi atu tāone, he iti ake ngā tangata e whai wāhi tuwhera ana i roto i te 500m, ā, ko te 47% anake e āhei ana ki te mokowā tuwhera tūmatanui nui ake.  Tērā anō, ko te urunga ki te mokowā tuwhera tūmatanui nui ake e tauira ana ki ētahi wāhi kāore i te mahi.   I whakatauritetia ki ētahi atu tāone i ako, ko te wāhanga o te iwi whānui i Belfast me te uru ki roto i te 500m ki tētahi mākete kai, ā, kei raro iho i te wawaenga tētahi mokowā tuwhera tūmatanui.</t>
  </si>
  <si>
    <t>Ko te wāteatanga o ngā kaupapahere taone me ngā kawenga e tautoko ana i te hauora me te toitūtanga i Lisbon, kai runga ake i te wawaenga i whakatauritetia ki ētahi atu tāone.  Heoi anō, he wawaenga te kounga o ngā kaupapahere e wātea ana mō te tauwhāititanga, te ōritetanga me te ōritetanga ki ngā whakaaturanga hauora. He maha nga paerewa i kore ai a Lisbon mo te hanga i ngā āhuahira taiao hei waihanga i ngā tāone hīkoi, ā, i nga wāhi kaupapahere maha, i te āhua nei kāore he ūnga ine.  Ahakoa rā, e pātahi ana ki nga tāone e 25 i roto i tēnei akoranga ao whānui, ka taea te haere te nuinga o nga rohe i Lisbon.   E ai ki ngā paepae kia taea ai ngā ūnga WHO hei whakanui ake i ngā ngohe ōkiko, tata tonu ki ngā tangata katoa i Lisbon e noho ana i ngā rohe e tūtaki ana i ngā paepae tūhonotanga o te iwi whānui me ngā paepae tūhonotanga tiriti. Heoi anō, ka noho pea ētahi tangata o Lisbon i ngā rohe e nui ake ana i ngā taumata o te kiato me te tūhonotanga tiriti e whakahauhau ana i ngā ngohe ōkiko.  Ko te nuinga o ngā tangata e āhei ana ki ngā kawenga tūmatanui e tū ana me ngā ratonga auau (92.8%) me te mokowā tuwhera tūmatanui (~90%) i roto i te 500m.  Heoi anō, ko te 51% anake o ngā tangata e āhei ana ki te mokowā tuwhera tūmatanui nui ake.  Tērā anō, ko te urunga ki te mokowā tuwhera tūmatanui nui ake e tauira ana ki ētahi wāhi kāore i te mahi.   I whakatauritetia ki ērā atu tāone i ako, ko te wāhanga o te iwi whānui i Lisbon me te uru ki roto i te 500m ki tētahi mākete kai, ko te pātaka āwhina me te tūnga waka tūmatanui me tētahi ratonga auau i runga ake i te wawaenga.</t>
  </si>
  <si>
    <t>Ko te wāteatanga o ngā kaupapahere taone me ngā kawenga e tautoko ana i te hauora me te toitūtanga i Atetātā, kei runga ake i te wawaenga i whakatauritetia ki ētahi atu akoranga tāone. Heoi anō, kei raro iho te kounga o aua kaupapahere i te wawaenga. Te āhua nei kāore he kaupapahere whakarite waka a Atawhai e whakauru ana i ngā mahi arotahi hauora, i ngā kaupapahere pokenga hau rānei e pā ana ki te kawenga, ki te whakarite rānei i te whenua.  E kore hoki e hiahiatia he pānga hauora ki te aromatawai i te kawenga me te whakamahinga whenua i nga raweketanga.   Na reira, e pātahi ana ki ngā tāone e 25 i roto i tēnei akoranga ao whānui, he iti noa iho te haerenga o te nuinga o nga rohe i Atetāra.  E ai ki ngā paepae kia taea ai ngā ūnga WHO hei whakanui ake i ngā ngohe ōkiko, kāore he rohe i Atawhai e taea ai ngā paepae kiato o te iwi whānui me te 13% anake e taea ai ngā paepae tūhonotanga tiriti. Ko te 54% anake o ngā tangata e āhei ana ki ngā kawenga tūmatanui e tū ana me ngā ratonga auau.  Ko te nuinga o nga tangata whenua e whai wāhi tuwhera ana i roto i te 500m.  Heoi anō, ko tēnei e taka ana ki te 58% anake e āhei ana ki te mokowā tuwhera tūmatanui nui ake, ā, ka tauiratia te āheitanga. I whakatauritetia ki ērā atu tāone i ako, ko te wāhanga o te iwi whānui i Atetātā me te uru ki roto i te 500m ki tētahi mākete kai, te pātaka māmā, ā, he iti iho te nui, kei raro iho te tūnga o te waka tūmatanui me tētahi ratonga auau.</t>
  </si>
  <si>
    <t>Ko te nuinga o te wā, ko te wāteatanga me te kounga o ngā kaupapahere taone me ngā kawenga e tautoko ana i te hauora me te toitūtanga i Melbourne, kei runga ake i te wawaenga i whakatauritetia ki ētahi atu tāone.  Heoi anō, e pātahi ana ki ngā tāone e 25 i roto i tēnei akoranga aowhānui, he iti noa iho te haerenga o te nuinga o ngā rohe i Melbourne; ā, ko te āheitanga me te urunga ki te waka tūmatanui e tuaritia ana, e manakohia ana e ngā rohe ā-roto me ngā rohe tapa taone o waenganui.  E ai ki ngā paepae kia taea ai ngā ūnga WHO hei whakanui ake i ngā ngohe ōkiko, 20% iti iho rānei ngā tangata o Melbourne e noho ana i ngā rohe e tūtaki ana i ngā paepae kiato o te iwi whānui me ngā paepae tūhonotanga tiriti.  Kotahi anake te hawhe o ngā tangata e āhei ana ki te kawenga tūmatanui e tū ana me ngā ratonga auau i roto i te 500m.  Ahakoa he mokowā tuwhera tūmatanui tō te nuinga o ngā tangata i roto i te 500m, ka taka tēnei ki ngā tuatoru e rua e uru ana ki te mokowā tuwhera tūmatanui nui ake. I whakatauritetia ki ētahi atu tāone i ako, kei raro iho te wāhanga o ngā tangata o Melbourne i te āheitanga ki ngā pātaka āwhina, ngā mākete kai me ngā kawenga tūmatanui me te ratonga auau i roto i te 500m.</t>
  </si>
  <si>
    <t>Ko te nuinga o te wā, ko te wāteatanga me te kounga o ngā kaupapahere taone me ngā kawenga e tautoko ana i te hauora me te toitūtanga i Poihākena, kei runga ake i te wawaenga i whakatauritetia ki ētahi atu tāone.  Heoi anō, e pātahi ana ki ngā tāone e 25 i tēnei akoranga aowhānui, he iti noa iho te haerenga o te nuinga o ngā rohe i Poihākena; a, ko te hīkoi e tuaritia ana, e manakohia ana e nga wāhi o roto.  E ai ki ngā paepae kia taea ai ngā ūnga WHO hei whakanui ake i ngā ngohe ōkiko, ko te 51% anake o ngā tangata o Poihākena e noho ana i ngā rohe e tūtaki ana i ngā paepae kiato o te iwi whānui, ā, ko te 13% anake e noho ana i ngā paepae tūhonotanga tiriti.  Neke atu i te 60% o ngā tangata o Poihākena e āhei ana ki te tū i ngā kawenga tūmatanui me ngā ratonga auau i roto i te 500m.  Ahakoa kei te nuinga o ngā tangata whenua ētahi mokowā tuwhera tūmatanui i roto i te 500m, ka taka tēnei ki te 60% me te uru ki te mokowā tuwhera tūmatanui nui ake. I whakatauritetia ki ētahi atu tāone i ako, kei raro iho te wāhanga o te iwi whānui i Poihākena me te āheitanga i roto i te urunga 500 ki ngā pātaka āwhina me ngā mākete kai i raro iho i te wawaenga; Heoi anō, ko te urunga ki te kawenga tūmatanui e ōrite ana ki te nuinga o ētahi atu tāone i akona.</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</si>
  <si>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</si>
  <si>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Les comparacions amb els valors mitjans per a totes les ciutats incloses en aquest estudi internacional podrien informar els canvis necessaris per a les polítiques locals de ciutat. Els mapes mostren la distribució de les característiques de disseny urbà i transport a través de {city}, i identifiquen les àrees que podrien beneficiar-se més de les intervencions per crear entorns saludables i sostenibles.</t>
  </si>
  <si>
    <t xml:space="preserve">Aquest breu informe descriu com funciona {city}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</si>
  <si>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</si>
  <si>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</si>
  <si>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</si>
  <si>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（下圖）{city}，{country}中500米（m）以內可以使用便利設施的人口百分比。</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</si>
  <si>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</si>
  <si>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</si>
  <si>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</si>
  <si>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</si>
  <si>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</si>
  <si>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(hieronder) Percentage van de bevolking met toegang tot voorzieningen binnen 500 meter (m) in {city}, {country}.</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</si>
  <si>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</si>
  <si>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</si>
  <si>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</si>
  <si>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</si>
  <si>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Cita bibliográfica:  Global Healthy &amp; Sustainable City-Indicators Collaboration. 2022. {city}, {country}—Healthy and Sustainable City Indicators  Report: Comparisons with 25 cities internationally. https://doi.org/INSERT-DOI-HERE</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</si>
  <si>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</si>
  <si>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</si>
  <si>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</si>
  <si>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</si>
  <si>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</si>
  <si>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</si>
  <si>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</si>
  <si>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Trích dẫn: Global Healthy &amp; Sustainable City-Indicators Collaboration. 2022. {city}, {country}—Healthy and Sustainable City Indicators  Report: Comparisons with 25 cities internationally. https://doi.org/INSERT-DOI-HERE</t>
  </si>
  <si>
    <t>ข้อมูลอ้างอิง: Global Healthy &amp; Sustainable City-Indicators Collaboration. 2022. {city}, {country}—Healthy and Sustainable City Indicators  Report: Comparisons with 25 cities internationally. https://doi.org/INSERT-DOI-HERE</t>
  </si>
  <si>
    <t>மேற்கோள்: Global Healthy &amp; Sustainable City-Indicators Collaboration. 2022. {city}, {country}—Healthy and Sustainable City Indicators  Report: Comparisons with 25 cities internationally. https://doi.org/INSERT-DOI-HERE</t>
  </si>
  <si>
    <t>Citação: Global Healthy &amp; Sustainable City-Indicators Collaboration. 2022. {city}, {country}—Healthy and Sustainable City Indicators  Report: Comparisons with 25 cities internationally. https://doi.org/INSERT-DOI-HERE</t>
  </si>
  <si>
    <t>Citación: Global Healthy &amp; Sustainable City-Indicators Collaboration. 2022. {city}, {country}—Healthy and Sustainable City Indicators  Report: Comparisons with 25 cities internationally. https://doi.org/INSERT-DOI-HERE</t>
  </si>
  <si>
    <t>Zitiervorschlag: Global Healthy &amp; Sustainable City-Indicators Collaboration. 2022. {city}, {country}—Healthy and Sustainable City Indicators  Report: Comparisons with 25 cities internationally. https://doi.org/INSERT-DOI-HERE</t>
  </si>
  <si>
    <t>Bronvermelding: Global Healthy &amp; Sustainable City-Indicators Collaboration. 2022. {city}, {country}—Healthy and Sustainable City Indicators  Report: Comparisons with 25 cities internationally. https://doi.org/INSERT-DOI-HERE</t>
  </si>
  <si>
    <t>Citat: Global Healthy &amp; Sustainable City-Indicators Collaboration. 2022. {city}, {country}—Healthy and Sustainable City Indicators  Report: Comparisons with 25 cities internationally. https://doi.org/INSERT-DOI-HERE</t>
  </si>
  <si>
    <t>Citace: Global Healthy &amp; Sustainable City-Indicators Collaboration. 2022. {city}, {country}—Healthy and Sustainable City Indicators  Report: Comparisons with 25 cities internationally. https://doi.org/INSERT-DOI-HERE</t>
  </si>
  <si>
    <t>Citació: Global Healthy &amp; Sustainable City-Indicators Collaboration. 2022. {city}, {country}—Healthy and Sustainable City Indicators  Report: Comparisons with 25 cities internationally. https://doi.org/INSERT-DOI-HERE</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</si>
  <si>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</si>
  <si>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</si>
  <si>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</si>
  <si>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</si>
  <si>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</si>
  <si>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引文:Global Healthy &amp; Sustainable City-Indicators Collaboration. 2022. {city}, {country}—Healthy and Sustainable City Indicators  Report: Comparisons with 25 cities internationally. https://doi.org/INSERT-DOI-HERE</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</si>
  <si>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</si>
  <si>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</si>
  <si>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</si>
  <si>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</si>
  <si>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</si>
  <si>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</si>
  <si>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</si>
  <si>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</si>
  <si>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</si>
  <si>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</si>
  <si>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</si>
  <si>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</si>
  <si>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Informe d'indicadors de ciutat saludables i sostenibles</t>
  </si>
  <si>
    <t>Zpráva o ukazatelích zdravého a udržitelného města</t>
  </si>
  <si>
    <t>Rapport over sunde og bæredygtige byindikatorer</t>
  </si>
  <si>
    <t>Rapport over indicatoren voor gezonde en duurzame steden</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</si>
  <si>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</si>
  <si>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</si>
  <si>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</si>
  <si>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</si>
  <si>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</si>
  <si>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Báo cáo chỉ số thành phố lành mạnh và bền vững</t>
  </si>
  <si>
    <t>健康和可持續的城市指標報告</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</si>
  <si>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</si>
  <si>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</si>
  <si>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</si>
  <si>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</si>
  <si>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</si>
  <si>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</si>
  <si>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</si>
  <si>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</si>
  <si>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</si>
  <si>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</si>
  <si>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</si>
  <si>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</si>
  <si>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</si>
  <si>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Mật độ dân số tại</t>
  </si>
  <si>
    <t>Street connectivity</t>
  </si>
  <si>
    <t>Straatconnectiviteit</t>
  </si>
  <si>
    <t>Straßenanbindung</t>
  </si>
  <si>
    <t>Public transport access</t>
  </si>
  <si>
    <t>Toegang tot het openbaar vervoer</t>
  </si>
  <si>
    <t>Öffentliche Verkehrsmittel</t>
  </si>
  <si>
    <t>Public open space access</t>
  </si>
  <si>
    <t>Toegang tot openbare open ruimte</t>
  </si>
  <si>
    <t>Öffentlicher Freiraumzugang</t>
  </si>
  <si>
    <t>Gadeforbindelse</t>
  </si>
  <si>
    <t>Tūhonotanga tiriti</t>
  </si>
  <si>
    <t>Adgang til offentlig transport</t>
  </si>
  <si>
    <t>Urunga waka tūmatanui</t>
  </si>
  <si>
    <t>Adgang til offentlige åbne områder</t>
  </si>
  <si>
    <t>Urunga mokowā tuwhera tūmatanui</t>
  </si>
  <si>
    <t>Connectivitat de carrers</t>
  </si>
  <si>
    <t>Accés al transport públic</t>
  </si>
  <si>
    <t>Accés públic a l'espai obert</t>
  </si>
  <si>
    <t>Densidad de intersección de calles</t>
  </si>
  <si>
    <t>Conectividad de calles</t>
  </si>
  <si>
    <t>Acceso a transporte público</t>
  </si>
  <si>
    <t>Acceso al transporte público</t>
  </si>
  <si>
    <t>Acceso espacios públicos abiertos</t>
  </si>
  <si>
    <t>Acceso público a espacios abiertos</t>
  </si>
  <si>
    <t xml:space="preserve"> 中的街道連通性</t>
  </si>
  <si>
    <t>公共交通</t>
  </si>
  <si>
    <t>公共開放空間通道</t>
  </si>
  <si>
    <t>Uliční konektivita</t>
  </si>
  <si>
    <t>Přístup veřejnou dopravou</t>
  </si>
  <si>
    <t>Přístup do veřejného otevřeného prostoru</t>
  </si>
  <si>
    <t>Conectividade de rua</t>
  </si>
  <si>
    <t>Acesso ao transporte público</t>
  </si>
  <si>
    <t>Acesso de transporte público</t>
  </si>
  <si>
    <t>Acesso ao espaço público</t>
  </si>
  <si>
    <t>Acesso ao espaço aberto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</si>
  <si>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</si>
  <si>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</si>
  <si>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</si>
  <si>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</si>
  <si>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</si>
  <si>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</si>
  <si>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Truy cập giao thông công cộng trong</t>
  </si>
  <si>
    <t>Truy cập không gian mở công cộng trong</t>
  </si>
  <si>
    <t>Kết nối đường phố trong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</si>
</sst>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tabSelected="1" zoomScaleNormal="100" workbookViewId="0">
      <pane ySplit="1" topLeftCell="A38" activePane="bottomLeft" state="frozen"/>
      <selection pane="bottomLeft" activeCell="F67" sqref="F67"/>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310</v>
      </c>
      <c r="T1" s="4" t="s">
        <v>85</v>
      </c>
    </row>
    <row r="2" spans="1:22">
      <c r="A2" t="s">
        <v>18</v>
      </c>
      <c r="B2">
        <v>1</v>
      </c>
      <c r="C2" t="s">
        <v>19</v>
      </c>
      <c r="D2">
        <v>80</v>
      </c>
      <c r="E2">
        <v>110</v>
      </c>
      <c r="F2">
        <v>203</v>
      </c>
      <c r="G2">
        <v>118</v>
      </c>
      <c r="H2" t="s">
        <v>266</v>
      </c>
      <c r="I2">
        <v>20</v>
      </c>
      <c r="J2">
        <v>1</v>
      </c>
      <c r="K2">
        <v>0</v>
      </c>
      <c r="L2">
        <v>0</v>
      </c>
      <c r="N2" t="s">
        <v>21</v>
      </c>
      <c r="O2" t="s">
        <v>22</v>
      </c>
      <c r="P2" t="str">
        <f>_xlfn.IFNA(INDEX(languages!C:C,MATCH(scorecard_template_elements!A2,languages!B:B,0)),"")</f>
        <v/>
      </c>
      <c r="Q2">
        <v>5</v>
      </c>
      <c r="R2" t="b">
        <v>1</v>
      </c>
      <c r="S2" t="s">
        <v>312</v>
      </c>
      <c r="T2">
        <v>0</v>
      </c>
    </row>
    <row r="3" spans="1:22">
      <c r="A3" t="s">
        <v>18</v>
      </c>
      <c r="B3">
        <v>2</v>
      </c>
      <c r="C3" t="s">
        <v>19</v>
      </c>
      <c r="D3">
        <v>0</v>
      </c>
      <c r="E3">
        <v>5</v>
      </c>
      <c r="F3">
        <v>203</v>
      </c>
      <c r="G3">
        <f>E3+3</f>
        <v>8</v>
      </c>
      <c r="H3" t="s">
        <v>266</v>
      </c>
      <c r="I3">
        <v>14</v>
      </c>
      <c r="J3">
        <v>1</v>
      </c>
      <c r="K3">
        <v>0</v>
      </c>
      <c r="L3">
        <v>0</v>
      </c>
      <c r="M3" t="s">
        <v>1815</v>
      </c>
      <c r="N3" t="s">
        <v>21</v>
      </c>
      <c r="O3" t="s">
        <v>22</v>
      </c>
      <c r="P3" t="str">
        <f>_xlfn.IFNA(INDEX(languages!C:C,MATCH(scorecard_template_elements!A3,languages!B:B,0)),"")</f>
        <v/>
      </c>
      <c r="Q3">
        <v>5</v>
      </c>
      <c r="R3" t="b">
        <v>0</v>
      </c>
      <c r="S3" t="s">
        <v>312</v>
      </c>
      <c r="T3">
        <v>0</v>
      </c>
    </row>
    <row r="4" spans="1:22">
      <c r="A4" t="s">
        <v>18</v>
      </c>
      <c r="B4">
        <v>3</v>
      </c>
      <c r="C4" t="s">
        <v>19</v>
      </c>
      <c r="D4">
        <v>0</v>
      </c>
      <c r="E4">
        <v>5</v>
      </c>
      <c r="F4">
        <v>203</v>
      </c>
      <c r="G4">
        <f>E4+3</f>
        <v>8</v>
      </c>
      <c r="H4" t="s">
        <v>266</v>
      </c>
      <c r="I4">
        <v>14</v>
      </c>
      <c r="J4">
        <v>1</v>
      </c>
      <c r="K4">
        <v>0</v>
      </c>
      <c r="L4">
        <v>0</v>
      </c>
      <c r="M4" t="s">
        <v>1815</v>
      </c>
      <c r="N4" t="s">
        <v>21</v>
      </c>
      <c r="O4" t="s">
        <v>22</v>
      </c>
      <c r="P4" t="str">
        <f>_xlfn.IFNA(INDEX(languages!C:C,MATCH(scorecard_template_elements!A4,languages!B:B,0)),"")</f>
        <v/>
      </c>
      <c r="Q4">
        <v>5</v>
      </c>
      <c r="R4" t="b">
        <v>0</v>
      </c>
      <c r="S4" t="s">
        <v>312</v>
      </c>
      <c r="T4">
        <v>0</v>
      </c>
    </row>
    <row r="5" spans="1:22">
      <c r="A5" t="s">
        <v>18</v>
      </c>
      <c r="B5">
        <v>4</v>
      </c>
      <c r="C5" t="s">
        <v>19</v>
      </c>
      <c r="D5">
        <v>0</v>
      </c>
      <c r="E5">
        <v>5</v>
      </c>
      <c r="F5">
        <v>203</v>
      </c>
      <c r="G5">
        <f>E5+3</f>
        <v>8</v>
      </c>
      <c r="H5" t="s">
        <v>266</v>
      </c>
      <c r="I5">
        <v>14</v>
      </c>
      <c r="J5">
        <v>1</v>
      </c>
      <c r="K5">
        <v>0</v>
      </c>
      <c r="L5">
        <v>0</v>
      </c>
      <c r="M5" t="s">
        <v>1815</v>
      </c>
      <c r="N5" t="s">
        <v>21</v>
      </c>
      <c r="O5" t="s">
        <v>22</v>
      </c>
      <c r="P5" t="str">
        <f>_xlfn.IFNA(INDEX(languages!C:C,MATCH(scorecard_template_elements!A5,languages!B:B,0)),"")</f>
        <v/>
      </c>
      <c r="Q5">
        <v>5</v>
      </c>
      <c r="R5" t="b">
        <v>0</v>
      </c>
      <c r="S5" t="s">
        <v>312</v>
      </c>
      <c r="T5">
        <v>0</v>
      </c>
    </row>
    <row r="6" spans="1:22">
      <c r="A6" t="s">
        <v>569</v>
      </c>
      <c r="B6">
        <v>1</v>
      </c>
      <c r="C6" t="s">
        <v>19</v>
      </c>
      <c r="D6">
        <v>65</v>
      </c>
      <c r="E6">
        <v>121</v>
      </c>
      <c r="F6">
        <v>203</v>
      </c>
      <c r="G6">
        <f>E6+6</f>
        <v>127</v>
      </c>
      <c r="H6" t="s">
        <v>266</v>
      </c>
      <c r="I6">
        <v>12</v>
      </c>
      <c r="J6">
        <v>1</v>
      </c>
      <c r="K6">
        <v>0</v>
      </c>
      <c r="L6">
        <v>0</v>
      </c>
      <c r="N6" t="s">
        <v>21</v>
      </c>
      <c r="O6" t="s">
        <v>22</v>
      </c>
      <c r="Q6">
        <v>0</v>
      </c>
      <c r="R6" t="b">
        <v>1</v>
      </c>
      <c r="S6" t="s">
        <v>312</v>
      </c>
      <c r="T6">
        <v>0</v>
      </c>
    </row>
    <row r="7" spans="1:22">
      <c r="A7" t="s">
        <v>570</v>
      </c>
      <c r="B7">
        <v>1</v>
      </c>
      <c r="C7" t="s">
        <v>19</v>
      </c>
      <c r="D7">
        <v>65</v>
      </c>
      <c r="E7">
        <v>130</v>
      </c>
      <c r="F7">
        <v>203</v>
      </c>
      <c r="G7">
        <v>127</v>
      </c>
      <c r="H7" t="s">
        <v>266</v>
      </c>
      <c r="I7">
        <v>12</v>
      </c>
      <c r="J7">
        <v>1</v>
      </c>
      <c r="K7">
        <v>0</v>
      </c>
      <c r="L7">
        <v>0</v>
      </c>
      <c r="N7" t="s">
        <v>21</v>
      </c>
      <c r="O7" t="s">
        <v>22</v>
      </c>
      <c r="Q7">
        <v>0</v>
      </c>
      <c r="R7" t="b">
        <v>1</v>
      </c>
      <c r="S7" t="s">
        <v>312</v>
      </c>
      <c r="T7">
        <v>0</v>
      </c>
    </row>
    <row r="8" spans="1:22">
      <c r="A8" t="s">
        <v>23</v>
      </c>
      <c r="B8">
        <v>1</v>
      </c>
      <c r="C8" t="s">
        <v>19</v>
      </c>
      <c r="D8">
        <v>65</v>
      </c>
      <c r="E8">
        <v>140</v>
      </c>
      <c r="F8">
        <v>203</v>
      </c>
      <c r="G8">
        <f>E8+6</f>
        <v>146</v>
      </c>
      <c r="H8" t="s">
        <v>266</v>
      </c>
      <c r="I8">
        <v>12</v>
      </c>
      <c r="J8">
        <v>0</v>
      </c>
      <c r="K8">
        <v>0</v>
      </c>
      <c r="L8">
        <v>0</v>
      </c>
      <c r="N8" t="s">
        <v>21</v>
      </c>
      <c r="O8" t="s">
        <v>22</v>
      </c>
      <c r="Q8">
        <v>0</v>
      </c>
      <c r="R8" t="b">
        <v>1</v>
      </c>
      <c r="S8" t="s">
        <v>312</v>
      </c>
      <c r="T8">
        <v>0</v>
      </c>
    </row>
    <row r="9" spans="1:22">
      <c r="A9" t="s">
        <v>239</v>
      </c>
      <c r="B9">
        <v>-666</v>
      </c>
      <c r="C9" t="s">
        <v>19</v>
      </c>
      <c r="D9">
        <v>60</v>
      </c>
      <c r="E9">
        <f>G8+1</f>
        <v>147</v>
      </c>
      <c r="F9">
        <v>203</v>
      </c>
      <c r="G9">
        <f>E9+6</f>
        <v>153</v>
      </c>
      <c r="H9" t="s">
        <v>266</v>
      </c>
      <c r="I9">
        <v>12</v>
      </c>
      <c r="J9">
        <v>1</v>
      </c>
      <c r="K9">
        <v>0</v>
      </c>
      <c r="L9">
        <v>0</v>
      </c>
      <c r="N9" t="s">
        <v>21</v>
      </c>
      <c r="O9" t="s">
        <v>22</v>
      </c>
      <c r="Q9">
        <v>0</v>
      </c>
      <c r="R9" t="b">
        <v>0</v>
      </c>
      <c r="S9" t="s">
        <v>312</v>
      </c>
      <c r="T9">
        <v>0</v>
      </c>
    </row>
    <row r="10" spans="1:22">
      <c r="A10" t="s">
        <v>24</v>
      </c>
      <c r="B10">
        <v>1</v>
      </c>
      <c r="C10" t="s">
        <v>25</v>
      </c>
      <c r="D10">
        <v>0</v>
      </c>
      <c r="E10">
        <v>161</v>
      </c>
      <c r="F10">
        <v>210</v>
      </c>
      <c r="G10">
        <v>261</v>
      </c>
      <c r="I10">
        <v>0</v>
      </c>
      <c r="J10">
        <v>0</v>
      </c>
      <c r="K10">
        <v>0</v>
      </c>
      <c r="L10">
        <v>0</v>
      </c>
      <c r="N10" t="s">
        <v>21</v>
      </c>
      <c r="O10" t="s">
        <v>26</v>
      </c>
      <c r="Q10">
        <v>2</v>
      </c>
      <c r="R10" t="b">
        <v>0</v>
      </c>
      <c r="S10" t="s">
        <v>312</v>
      </c>
      <c r="T10">
        <v>0</v>
      </c>
    </row>
    <row r="11" spans="1:22">
      <c r="A11" t="s">
        <v>106</v>
      </c>
      <c r="B11">
        <v>1</v>
      </c>
      <c r="C11" t="s">
        <v>19</v>
      </c>
      <c r="D11">
        <v>80</v>
      </c>
      <c r="E11">
        <v>211</v>
      </c>
      <c r="F11">
        <v>210</v>
      </c>
      <c r="G11">
        <f>E11+5</f>
        <v>216</v>
      </c>
      <c r="H11" t="s">
        <v>266</v>
      </c>
      <c r="I11">
        <v>12</v>
      </c>
      <c r="J11">
        <v>0</v>
      </c>
      <c r="K11">
        <v>1</v>
      </c>
      <c r="L11">
        <v>0</v>
      </c>
      <c r="N11" t="s">
        <v>21</v>
      </c>
      <c r="O11" t="s">
        <v>26</v>
      </c>
      <c r="Q11">
        <v>0</v>
      </c>
      <c r="R11" t="b">
        <v>1</v>
      </c>
      <c r="S11" t="s">
        <v>312</v>
      </c>
      <c r="T11">
        <v>0</v>
      </c>
    </row>
    <row r="12" spans="1:22">
      <c r="A12" t="s">
        <v>40</v>
      </c>
      <c r="B12">
        <v>1</v>
      </c>
      <c r="C12" t="s">
        <v>25</v>
      </c>
      <c r="D12">
        <v>0</v>
      </c>
      <c r="E12">
        <v>0</v>
      </c>
      <c r="F12">
        <v>211</v>
      </c>
      <c r="G12">
        <v>298</v>
      </c>
      <c r="I12">
        <v>0</v>
      </c>
      <c r="J12">
        <v>0</v>
      </c>
      <c r="K12">
        <v>0</v>
      </c>
      <c r="L12">
        <v>0</v>
      </c>
      <c r="N12" t="s">
        <v>21</v>
      </c>
      <c r="O12" t="s">
        <v>26</v>
      </c>
      <c r="Q12">
        <v>3</v>
      </c>
      <c r="R12" t="b">
        <v>0</v>
      </c>
      <c r="S12" t="s">
        <v>312</v>
      </c>
      <c r="T12">
        <v>0</v>
      </c>
    </row>
    <row r="13" spans="1:22">
      <c r="A13" t="s">
        <v>225</v>
      </c>
      <c r="B13">
        <v>1</v>
      </c>
      <c r="C13" t="s">
        <v>19</v>
      </c>
      <c r="D13">
        <v>161</v>
      </c>
      <c r="E13">
        <v>277</v>
      </c>
      <c r="F13">
        <v>200</v>
      </c>
      <c r="G13">
        <f>E13+4</f>
        <v>281</v>
      </c>
      <c r="H13" t="s">
        <v>266</v>
      </c>
      <c r="I13">
        <v>0</v>
      </c>
      <c r="J13">
        <v>0</v>
      </c>
      <c r="K13">
        <v>1</v>
      </c>
      <c r="L13">
        <v>0</v>
      </c>
      <c r="N13" t="s">
        <v>21</v>
      </c>
      <c r="O13" t="s">
        <v>39</v>
      </c>
      <c r="Q13">
        <v>3</v>
      </c>
      <c r="R13" t="b">
        <v>1</v>
      </c>
      <c r="S13" t="s">
        <v>312</v>
      </c>
      <c r="T13">
        <v>0</v>
      </c>
    </row>
    <row r="14" spans="1:22">
      <c r="A14" t="s">
        <v>225</v>
      </c>
      <c r="B14">
        <v>1</v>
      </c>
      <c r="C14" t="s">
        <v>38</v>
      </c>
      <c r="D14">
        <v>160</v>
      </c>
      <c r="E14">
        <v>268</v>
      </c>
      <c r="F14">
        <v>201</v>
      </c>
      <c r="G14">
        <v>289</v>
      </c>
      <c r="I14">
        <v>0</v>
      </c>
      <c r="J14">
        <v>0</v>
      </c>
      <c r="K14">
        <v>0</v>
      </c>
      <c r="L14">
        <v>0</v>
      </c>
      <c r="N14" t="s">
        <v>21</v>
      </c>
      <c r="O14" t="s">
        <v>39</v>
      </c>
      <c r="Q14">
        <v>0</v>
      </c>
      <c r="R14" t="b">
        <v>1</v>
      </c>
      <c r="S14" t="s">
        <v>312</v>
      </c>
      <c r="T14">
        <v>0</v>
      </c>
    </row>
    <row r="15" spans="1:22">
      <c r="A15" t="s">
        <v>42</v>
      </c>
      <c r="B15">
        <v>2</v>
      </c>
      <c r="C15" t="s">
        <v>19</v>
      </c>
      <c r="D15">
        <v>7</v>
      </c>
      <c r="E15">
        <v>13</v>
      </c>
      <c r="F15">
        <v>210</v>
      </c>
      <c r="G15">
        <v>16</v>
      </c>
      <c r="H15" t="s">
        <v>266</v>
      </c>
      <c r="I15">
        <v>14</v>
      </c>
      <c r="J15">
        <v>1</v>
      </c>
      <c r="K15">
        <v>0</v>
      </c>
      <c r="L15">
        <v>0</v>
      </c>
      <c r="N15" t="s">
        <v>21</v>
      </c>
      <c r="O15" t="s">
        <v>26</v>
      </c>
      <c r="Q15">
        <v>3</v>
      </c>
      <c r="R15" t="b">
        <v>0</v>
      </c>
      <c r="S15" t="s">
        <v>312</v>
      </c>
      <c r="T15">
        <v>0</v>
      </c>
    </row>
    <row r="16" spans="1:22">
      <c r="A16" t="s">
        <v>238</v>
      </c>
      <c r="B16">
        <v>2</v>
      </c>
      <c r="C16" t="s">
        <v>19</v>
      </c>
      <c r="D16">
        <f>D15</f>
        <v>7</v>
      </c>
      <c r="E16">
        <f>G15+5</f>
        <v>21</v>
      </c>
      <c r="F16">
        <f>D21-3</f>
        <v>131</v>
      </c>
      <c r="G16">
        <f>E16+4</f>
        <v>25</v>
      </c>
      <c r="H16" t="s">
        <v>266</v>
      </c>
      <c r="I16">
        <v>9</v>
      </c>
      <c r="J16">
        <v>0</v>
      </c>
      <c r="K16">
        <v>0</v>
      </c>
      <c r="L16">
        <v>0</v>
      </c>
      <c r="N16" t="s">
        <v>21</v>
      </c>
      <c r="O16" t="s">
        <v>265</v>
      </c>
      <c r="Q16">
        <v>3</v>
      </c>
      <c r="R16" t="b">
        <v>1</v>
      </c>
      <c r="S16" t="s">
        <v>312</v>
      </c>
      <c r="T16">
        <v>0</v>
      </c>
      <c r="V16">
        <v>5</v>
      </c>
    </row>
    <row r="17" spans="1:20">
      <c r="A17" t="s">
        <v>363</v>
      </c>
      <c r="B17">
        <v>2</v>
      </c>
      <c r="C17" t="s">
        <v>19</v>
      </c>
      <c r="D17">
        <f>D16</f>
        <v>7</v>
      </c>
      <c r="E17">
        <f>E24</f>
        <v>47</v>
      </c>
      <c r="F17">
        <f>F16</f>
        <v>131</v>
      </c>
      <c r="G17">
        <f>E17+4</f>
        <v>51</v>
      </c>
      <c r="H17" t="s">
        <v>266</v>
      </c>
      <c r="I17">
        <v>9</v>
      </c>
      <c r="J17">
        <v>0</v>
      </c>
      <c r="K17">
        <v>0</v>
      </c>
      <c r="L17">
        <v>0</v>
      </c>
      <c r="N17" t="s">
        <v>21</v>
      </c>
      <c r="O17" t="s">
        <v>265</v>
      </c>
      <c r="Q17">
        <v>3</v>
      </c>
      <c r="R17" t="b">
        <v>1</v>
      </c>
      <c r="S17" t="s">
        <v>312</v>
      </c>
      <c r="T17">
        <v>0</v>
      </c>
    </row>
    <row r="18" spans="1:20">
      <c r="A18" t="s">
        <v>44</v>
      </c>
      <c r="B18">
        <v>2</v>
      </c>
      <c r="C18" t="s">
        <v>19</v>
      </c>
      <c r="D18">
        <f>D17</f>
        <v>7</v>
      </c>
      <c r="E18">
        <f>E27-6</f>
        <v>69</v>
      </c>
      <c r="F18">
        <f>D18+92</f>
        <v>99</v>
      </c>
      <c r="G18">
        <f>E18+3</f>
        <v>72</v>
      </c>
      <c r="H18" t="s">
        <v>266</v>
      </c>
      <c r="I18">
        <v>8</v>
      </c>
      <c r="J18">
        <v>0</v>
      </c>
      <c r="K18">
        <v>1</v>
      </c>
      <c r="L18">
        <v>0</v>
      </c>
      <c r="N18" t="s">
        <v>21</v>
      </c>
      <c r="O18" t="s">
        <v>26</v>
      </c>
      <c r="Q18">
        <v>3</v>
      </c>
      <c r="R18" t="b">
        <v>1</v>
      </c>
      <c r="S18" t="s">
        <v>312</v>
      </c>
      <c r="T18">
        <v>0</v>
      </c>
    </row>
    <row r="19" spans="1:20">
      <c r="A19" t="s">
        <v>43</v>
      </c>
      <c r="B19">
        <v>2</v>
      </c>
      <c r="C19" t="s">
        <v>25</v>
      </c>
      <c r="D19">
        <f>D17-2</f>
        <v>5</v>
      </c>
      <c r="E19">
        <f>E18+3</f>
        <v>72</v>
      </c>
      <c r="F19">
        <f>D19+90</f>
        <v>95</v>
      </c>
      <c r="G19">
        <f>E19+90</f>
        <v>162</v>
      </c>
      <c r="I19">
        <v>0</v>
      </c>
      <c r="J19">
        <v>0</v>
      </c>
      <c r="K19">
        <v>0</v>
      </c>
      <c r="L19">
        <v>0</v>
      </c>
      <c r="N19" t="s">
        <v>21</v>
      </c>
      <c r="O19" t="s">
        <v>26</v>
      </c>
      <c r="Q19">
        <v>2</v>
      </c>
      <c r="R19" t="b">
        <v>0</v>
      </c>
      <c r="S19" t="s">
        <v>312</v>
      </c>
      <c r="T19">
        <v>0</v>
      </c>
    </row>
    <row r="20" spans="1:20">
      <c r="A20" t="s">
        <v>49</v>
      </c>
      <c r="B20">
        <v>-999</v>
      </c>
      <c r="C20" t="s">
        <v>19</v>
      </c>
      <c r="D20">
        <v>106</v>
      </c>
      <c r="E20">
        <v>13</v>
      </c>
      <c r="F20">
        <v>210</v>
      </c>
      <c r="G20">
        <v>16</v>
      </c>
      <c r="H20" t="s">
        <v>266</v>
      </c>
      <c r="I20">
        <v>14</v>
      </c>
      <c r="J20">
        <v>1</v>
      </c>
      <c r="K20">
        <v>0</v>
      </c>
      <c r="L20">
        <v>0</v>
      </c>
      <c r="N20" t="s">
        <v>21</v>
      </c>
      <c r="O20" t="s">
        <v>26</v>
      </c>
      <c r="Q20">
        <v>3</v>
      </c>
      <c r="R20" t="b">
        <v>0</v>
      </c>
      <c r="S20" t="s">
        <v>312</v>
      </c>
      <c r="T20">
        <v>0</v>
      </c>
    </row>
    <row r="21" spans="1:20">
      <c r="A21" t="s">
        <v>50</v>
      </c>
      <c r="B21">
        <v>2</v>
      </c>
      <c r="C21" t="s">
        <v>19</v>
      </c>
      <c r="D21">
        <v>134</v>
      </c>
      <c r="E21">
        <v>21</v>
      </c>
      <c r="F21">
        <v>199</v>
      </c>
      <c r="G21">
        <v>24</v>
      </c>
      <c r="H21" t="s">
        <v>266</v>
      </c>
      <c r="I21">
        <v>8</v>
      </c>
      <c r="J21">
        <v>1</v>
      </c>
      <c r="K21">
        <v>0</v>
      </c>
      <c r="L21">
        <v>0</v>
      </c>
      <c r="N21" t="s">
        <v>21</v>
      </c>
      <c r="O21" t="s">
        <v>26</v>
      </c>
      <c r="Q21">
        <v>3</v>
      </c>
      <c r="R21" t="b">
        <v>0</v>
      </c>
      <c r="S21" t="s">
        <v>312</v>
      </c>
      <c r="T21">
        <v>0</v>
      </c>
    </row>
    <row r="22" spans="1:20">
      <c r="A22" t="s">
        <v>268</v>
      </c>
      <c r="B22">
        <v>2</v>
      </c>
      <c r="C22" t="s">
        <v>19</v>
      </c>
      <c r="D22">
        <f>D23</f>
        <v>134</v>
      </c>
      <c r="E22">
        <f>G21+1</f>
        <v>25</v>
      </c>
      <c r="F22">
        <v>204</v>
      </c>
      <c r="G22">
        <f>E22+3</f>
        <v>28</v>
      </c>
      <c r="H22" t="s">
        <v>266</v>
      </c>
      <c r="I22">
        <v>8</v>
      </c>
      <c r="J22">
        <v>0</v>
      </c>
      <c r="K22">
        <v>1</v>
      </c>
      <c r="L22">
        <v>0</v>
      </c>
      <c r="N22" t="s">
        <v>21</v>
      </c>
      <c r="O22" t="s">
        <v>265</v>
      </c>
      <c r="Q22">
        <v>2</v>
      </c>
      <c r="R22" t="b">
        <v>1</v>
      </c>
      <c r="S22" t="s">
        <v>312</v>
      </c>
      <c r="T22">
        <v>0</v>
      </c>
    </row>
    <row r="23" spans="1:20">
      <c r="A23" t="s">
        <v>104</v>
      </c>
      <c r="B23">
        <v>2</v>
      </c>
      <c r="C23" t="s">
        <v>25</v>
      </c>
      <c r="D23">
        <f>D21</f>
        <v>134</v>
      </c>
      <c r="E23">
        <f>G22+3</f>
        <v>31</v>
      </c>
      <c r="F23">
        <f>D23+70</f>
        <v>204</v>
      </c>
      <c r="G23">
        <f>E23+15</f>
        <v>46</v>
      </c>
      <c r="I23">
        <v>0</v>
      </c>
      <c r="J23">
        <v>0</v>
      </c>
      <c r="K23">
        <v>0</v>
      </c>
      <c r="L23">
        <v>0</v>
      </c>
      <c r="N23" t="s">
        <v>21</v>
      </c>
      <c r="O23" t="s">
        <v>26</v>
      </c>
      <c r="Q23">
        <v>0</v>
      </c>
      <c r="R23" t="b">
        <v>0</v>
      </c>
      <c r="S23" t="s">
        <v>312</v>
      </c>
      <c r="T23">
        <v>0</v>
      </c>
    </row>
    <row r="24" spans="1:20">
      <c r="A24" t="s">
        <v>51</v>
      </c>
      <c r="B24">
        <v>2</v>
      </c>
      <c r="C24" t="s">
        <v>19</v>
      </c>
      <c r="D24">
        <f>D23</f>
        <v>134</v>
      </c>
      <c r="E24">
        <f>G23+1</f>
        <v>47</v>
      </c>
      <c r="F24">
        <v>199</v>
      </c>
      <c r="G24">
        <f>E24+3</f>
        <v>50</v>
      </c>
      <c r="H24" t="s">
        <v>266</v>
      </c>
      <c r="I24">
        <v>8</v>
      </c>
      <c r="J24">
        <v>1</v>
      </c>
      <c r="K24">
        <v>0</v>
      </c>
      <c r="L24">
        <v>0</v>
      </c>
      <c r="N24" t="s">
        <v>21</v>
      </c>
      <c r="O24" t="s">
        <v>26</v>
      </c>
      <c r="Q24">
        <v>3</v>
      </c>
      <c r="R24" t="b">
        <v>0</v>
      </c>
      <c r="S24" t="s">
        <v>312</v>
      </c>
      <c r="T24">
        <v>0</v>
      </c>
    </row>
    <row r="25" spans="1:20">
      <c r="A25" t="s">
        <v>269</v>
      </c>
      <c r="B25">
        <v>2</v>
      </c>
      <c r="C25" t="s">
        <v>19</v>
      </c>
      <c r="D25">
        <f>D26</f>
        <v>134</v>
      </c>
      <c r="E25">
        <f>G24+1</f>
        <v>51</v>
      </c>
      <c r="F25">
        <v>204</v>
      </c>
      <c r="G25">
        <f>E25+3</f>
        <v>54</v>
      </c>
      <c r="H25" t="s">
        <v>266</v>
      </c>
      <c r="I25">
        <v>8</v>
      </c>
      <c r="J25">
        <v>0</v>
      </c>
      <c r="K25">
        <v>1</v>
      </c>
      <c r="L25">
        <v>0</v>
      </c>
      <c r="N25" t="s">
        <v>21</v>
      </c>
      <c r="O25" t="s">
        <v>265</v>
      </c>
      <c r="Q25">
        <v>2</v>
      </c>
      <c r="R25" t="b">
        <v>1</v>
      </c>
      <c r="S25" t="s">
        <v>312</v>
      </c>
      <c r="T25">
        <v>0</v>
      </c>
    </row>
    <row r="26" spans="1:20">
      <c r="A26" t="s">
        <v>105</v>
      </c>
      <c r="B26">
        <v>2</v>
      </c>
      <c r="C26" t="s">
        <v>25</v>
      </c>
      <c r="D26">
        <f>D24</f>
        <v>134</v>
      </c>
      <c r="E26">
        <f>G25+3</f>
        <v>57</v>
      </c>
      <c r="F26">
        <f>D26+70</f>
        <v>204</v>
      </c>
      <c r="G26">
        <f>E26+15</f>
        <v>72</v>
      </c>
      <c r="I26">
        <v>0</v>
      </c>
      <c r="J26">
        <v>0</v>
      </c>
      <c r="K26">
        <v>0</v>
      </c>
      <c r="L26">
        <v>0</v>
      </c>
      <c r="N26" t="s">
        <v>21</v>
      </c>
      <c r="O26" t="s">
        <v>26</v>
      </c>
      <c r="Q26">
        <v>0</v>
      </c>
      <c r="R26" t="b">
        <v>0</v>
      </c>
      <c r="S26" t="s">
        <v>312</v>
      </c>
      <c r="T26">
        <v>0</v>
      </c>
    </row>
    <row r="27" spans="1:20">
      <c r="A27" t="s">
        <v>52</v>
      </c>
      <c r="B27">
        <v>2</v>
      </c>
      <c r="C27" t="s">
        <v>38</v>
      </c>
      <c r="D27">
        <v>99</v>
      </c>
      <c r="E27">
        <f>G26+3</f>
        <v>75</v>
      </c>
      <c r="F27">
        <f>D27+105</f>
        <v>204</v>
      </c>
      <c r="G27">
        <f>G65+3</f>
        <v>160</v>
      </c>
      <c r="I27">
        <v>0</v>
      </c>
      <c r="J27">
        <v>1</v>
      </c>
      <c r="K27">
        <v>0</v>
      </c>
      <c r="L27">
        <v>0</v>
      </c>
      <c r="M27" t="s">
        <v>103</v>
      </c>
      <c r="N27" t="s">
        <v>103</v>
      </c>
      <c r="O27" t="s">
        <v>26</v>
      </c>
      <c r="Q27">
        <v>2</v>
      </c>
      <c r="R27" t="b">
        <v>0</v>
      </c>
      <c r="S27" t="s">
        <v>312</v>
      </c>
      <c r="T27">
        <v>0</v>
      </c>
    </row>
    <row r="28" spans="1:20">
      <c r="A28" t="s">
        <v>53</v>
      </c>
      <c r="B28">
        <v>2</v>
      </c>
      <c r="C28" t="s">
        <v>19</v>
      </c>
      <c r="D28">
        <f>D27+1</f>
        <v>100</v>
      </c>
      <c r="E28">
        <f>E27+2</f>
        <v>77</v>
      </c>
      <c r="F28">
        <v>174</v>
      </c>
      <c r="G28">
        <f>E28+3</f>
        <v>80</v>
      </c>
      <c r="H28" t="s">
        <v>266</v>
      </c>
      <c r="I28">
        <v>8</v>
      </c>
      <c r="J28">
        <v>1</v>
      </c>
      <c r="K28">
        <v>0</v>
      </c>
      <c r="L28">
        <v>0</v>
      </c>
      <c r="N28" t="s">
        <v>103</v>
      </c>
      <c r="O28" t="s">
        <v>26</v>
      </c>
      <c r="Q28">
        <v>3</v>
      </c>
      <c r="R28" t="b">
        <v>0</v>
      </c>
      <c r="S28" t="s">
        <v>312</v>
      </c>
      <c r="T28">
        <v>0</v>
      </c>
    </row>
    <row r="29" spans="1:20">
      <c r="A29" t="s">
        <v>240</v>
      </c>
      <c r="B29">
        <v>2</v>
      </c>
      <c r="C29" t="s">
        <v>19</v>
      </c>
      <c r="D29">
        <f>D28</f>
        <v>100</v>
      </c>
      <c r="E29">
        <f>E30+10</f>
        <v>88</v>
      </c>
      <c r="F29">
        <f>D29+76</f>
        <v>176</v>
      </c>
      <c r="G29">
        <f>E29+3</f>
        <v>91</v>
      </c>
      <c r="H29" t="s">
        <v>266</v>
      </c>
      <c r="I29">
        <v>8</v>
      </c>
      <c r="J29">
        <v>0</v>
      </c>
      <c r="K29">
        <v>0</v>
      </c>
      <c r="L29">
        <v>0</v>
      </c>
      <c r="N29" t="s">
        <v>103</v>
      </c>
      <c r="O29" t="s">
        <v>22</v>
      </c>
      <c r="Q29">
        <v>2</v>
      </c>
      <c r="R29" t="b">
        <v>0</v>
      </c>
      <c r="S29" t="s">
        <v>312</v>
      </c>
      <c r="T29">
        <v>0</v>
      </c>
    </row>
    <row r="30" spans="1:20">
      <c r="A30" t="s">
        <v>54</v>
      </c>
      <c r="B30">
        <v>2</v>
      </c>
      <c r="C30" t="s">
        <v>19</v>
      </c>
      <c r="D30">
        <f>F29+2</f>
        <v>178</v>
      </c>
      <c r="E30">
        <f>E27+3</f>
        <v>78</v>
      </c>
      <c r="F30">
        <f>F27</f>
        <v>204</v>
      </c>
      <c r="G30">
        <f>E30+3</f>
        <v>81</v>
      </c>
      <c r="H30" t="s">
        <v>266</v>
      </c>
      <c r="I30">
        <v>8</v>
      </c>
      <c r="J30">
        <v>0</v>
      </c>
      <c r="K30">
        <v>0</v>
      </c>
      <c r="L30">
        <v>0</v>
      </c>
      <c r="N30" t="s">
        <v>103</v>
      </c>
      <c r="O30" t="s">
        <v>39</v>
      </c>
      <c r="Q30">
        <v>2</v>
      </c>
      <c r="R30" t="b">
        <v>1</v>
      </c>
      <c r="S30" t="s">
        <v>312</v>
      </c>
      <c r="T30">
        <v>0</v>
      </c>
    </row>
    <row r="31" spans="1:20">
      <c r="A31" s="2" t="s">
        <v>271</v>
      </c>
      <c r="B31" s="2">
        <v>2</v>
      </c>
      <c r="C31" s="2" t="s">
        <v>19</v>
      </c>
      <c r="D31" s="2">
        <f>D33</f>
        <v>178</v>
      </c>
      <c r="E31" s="2">
        <f>E29</f>
        <v>88</v>
      </c>
      <c r="F31" s="2">
        <f>D34</f>
        <v>192</v>
      </c>
      <c r="G31" s="2">
        <f>G29</f>
        <v>91</v>
      </c>
      <c r="H31" s="2" t="s">
        <v>266</v>
      </c>
      <c r="I31" s="2">
        <v>7</v>
      </c>
      <c r="J31" s="2">
        <v>0</v>
      </c>
      <c r="K31" s="2">
        <v>0</v>
      </c>
      <c r="L31" s="2">
        <v>0</v>
      </c>
      <c r="M31" s="2"/>
      <c r="N31" s="2" t="s">
        <v>103</v>
      </c>
      <c r="O31" s="2" t="s">
        <v>39</v>
      </c>
      <c r="P31" s="3"/>
      <c r="Q31" s="2">
        <v>2</v>
      </c>
      <c r="R31" s="2" t="b">
        <v>1</v>
      </c>
      <c r="S31" t="s">
        <v>312</v>
      </c>
      <c r="T31" s="2">
        <v>0</v>
      </c>
    </row>
    <row r="32" spans="1:20">
      <c r="A32" s="2" t="s">
        <v>270</v>
      </c>
      <c r="B32" s="2">
        <v>2</v>
      </c>
      <c r="C32" s="2" t="s">
        <v>19</v>
      </c>
      <c r="D32" s="2">
        <f>D34</f>
        <v>192</v>
      </c>
      <c r="E32" s="2">
        <f>E31</f>
        <v>88</v>
      </c>
      <c r="F32" s="2">
        <f>F27</f>
        <v>204</v>
      </c>
      <c r="G32" s="2">
        <f>G31</f>
        <v>91</v>
      </c>
      <c r="H32" s="2" t="s">
        <v>266</v>
      </c>
      <c r="I32" s="2">
        <v>7</v>
      </c>
      <c r="J32" s="2">
        <v>0</v>
      </c>
      <c r="K32" s="2">
        <v>0</v>
      </c>
      <c r="L32" s="2">
        <v>0</v>
      </c>
      <c r="M32" s="2"/>
      <c r="N32" s="2" t="s">
        <v>103</v>
      </c>
      <c r="O32" s="2" t="s">
        <v>39</v>
      </c>
      <c r="P32" s="3"/>
      <c r="Q32" s="2">
        <v>2</v>
      </c>
      <c r="R32" s="2" t="b">
        <v>1</v>
      </c>
      <c r="S32" t="s">
        <v>312</v>
      </c>
      <c r="T32" s="2">
        <v>0</v>
      </c>
    </row>
    <row r="33" spans="1:20">
      <c r="A33" t="s">
        <v>86</v>
      </c>
      <c r="B33">
        <v>2</v>
      </c>
      <c r="C33" t="s">
        <v>26</v>
      </c>
      <c r="D33">
        <f>F29+2</f>
        <v>178</v>
      </c>
      <c r="E33">
        <f>E30</f>
        <v>78</v>
      </c>
      <c r="F33">
        <f>D33</f>
        <v>178</v>
      </c>
      <c r="G33">
        <f>G27-2</f>
        <v>158</v>
      </c>
      <c r="I33">
        <v>0</v>
      </c>
      <c r="J33">
        <v>0</v>
      </c>
      <c r="K33">
        <v>0</v>
      </c>
      <c r="L33">
        <v>0</v>
      </c>
      <c r="N33" t="s">
        <v>95</v>
      </c>
      <c r="O33" t="s">
        <v>26</v>
      </c>
      <c r="Q33">
        <v>4</v>
      </c>
      <c r="R33" t="b">
        <v>0</v>
      </c>
      <c r="S33" t="s">
        <v>312</v>
      </c>
      <c r="T33">
        <v>0</v>
      </c>
    </row>
    <row r="34" spans="1:20">
      <c r="A34" t="s">
        <v>87</v>
      </c>
      <c r="B34">
        <v>2</v>
      </c>
      <c r="C34" t="s">
        <v>26</v>
      </c>
      <c r="D34">
        <v>192</v>
      </c>
      <c r="E34">
        <f>E31</f>
        <v>88</v>
      </c>
      <c r="F34">
        <f>D34</f>
        <v>192</v>
      </c>
      <c r="G34">
        <f>G33</f>
        <v>158</v>
      </c>
      <c r="I34">
        <v>0</v>
      </c>
      <c r="J34">
        <v>0</v>
      </c>
      <c r="K34">
        <v>0</v>
      </c>
      <c r="L34">
        <v>0</v>
      </c>
      <c r="N34" t="s">
        <v>95</v>
      </c>
      <c r="O34" t="s">
        <v>26</v>
      </c>
      <c r="Q34">
        <v>4</v>
      </c>
      <c r="R34" t="b">
        <v>0</v>
      </c>
      <c r="S34" t="s">
        <v>312</v>
      </c>
      <c r="T34">
        <v>0</v>
      </c>
    </row>
    <row r="35" spans="1:20">
      <c r="A35" t="s">
        <v>102</v>
      </c>
      <c r="B35">
        <v>2</v>
      </c>
      <c r="C35" t="s">
        <v>26</v>
      </c>
      <c r="D35">
        <v>100</v>
      </c>
      <c r="E35">
        <f>E30+16</f>
        <v>94</v>
      </c>
      <c r="F35">
        <f>F30</f>
        <v>204</v>
      </c>
      <c r="G35">
        <f>E35</f>
        <v>94</v>
      </c>
      <c r="I35">
        <v>0</v>
      </c>
      <c r="J35">
        <v>0</v>
      </c>
      <c r="K35">
        <v>0</v>
      </c>
      <c r="L35">
        <v>0</v>
      </c>
      <c r="N35" t="s">
        <v>95</v>
      </c>
      <c r="O35" t="s">
        <v>26</v>
      </c>
      <c r="Q35">
        <v>4</v>
      </c>
      <c r="R35" t="b">
        <v>0</v>
      </c>
      <c r="S35" t="s">
        <v>312</v>
      </c>
      <c r="T35">
        <v>0</v>
      </c>
    </row>
    <row r="36" spans="1:20">
      <c r="A36" t="s">
        <v>55</v>
      </c>
      <c r="B36">
        <v>2</v>
      </c>
      <c r="C36" t="s">
        <v>19</v>
      </c>
      <c r="D36">
        <f>$D$28</f>
        <v>100</v>
      </c>
      <c r="E36">
        <f>E35+2</f>
        <v>96</v>
      </c>
      <c r="F36">
        <f>D36+68</f>
        <v>168</v>
      </c>
      <c r="G36">
        <f>E36+4</f>
        <v>100</v>
      </c>
      <c r="H36" t="s">
        <v>266</v>
      </c>
      <c r="I36">
        <v>8</v>
      </c>
      <c r="J36">
        <v>0</v>
      </c>
      <c r="K36">
        <v>0</v>
      </c>
      <c r="L36">
        <v>0</v>
      </c>
      <c r="N36" t="s">
        <v>103</v>
      </c>
      <c r="O36" t="s">
        <v>26</v>
      </c>
      <c r="P36" t="s">
        <v>317</v>
      </c>
      <c r="Q36">
        <v>3</v>
      </c>
      <c r="R36" t="b">
        <v>1</v>
      </c>
      <c r="S36" t="s">
        <v>312</v>
      </c>
      <c r="T36">
        <v>0</v>
      </c>
    </row>
    <row r="37" spans="1:20">
      <c r="A37" t="s">
        <v>56</v>
      </c>
      <c r="B37">
        <v>-999</v>
      </c>
      <c r="C37" t="s">
        <v>19</v>
      </c>
      <c r="D37">
        <f>F40+2</f>
        <v>176</v>
      </c>
      <c r="E37">
        <f>E36</f>
        <v>96</v>
      </c>
      <c r="F37">
        <f>$F$27</f>
        <v>204</v>
      </c>
      <c r="G37">
        <f>G36</f>
        <v>100</v>
      </c>
      <c r="H37" t="s">
        <v>266</v>
      </c>
      <c r="I37">
        <v>8</v>
      </c>
      <c r="J37">
        <v>0</v>
      </c>
      <c r="K37">
        <v>0</v>
      </c>
      <c r="L37">
        <v>0</v>
      </c>
      <c r="N37" t="s">
        <v>103</v>
      </c>
      <c r="O37" t="s">
        <v>39</v>
      </c>
      <c r="P37" t="s">
        <v>57</v>
      </c>
      <c r="Q37">
        <v>3</v>
      </c>
      <c r="R37" t="b">
        <v>1</v>
      </c>
      <c r="S37" t="s">
        <v>312</v>
      </c>
      <c r="T37">
        <v>0</v>
      </c>
    </row>
    <row r="38" spans="1:20">
      <c r="A38" t="str">
        <f>_xlfn.CONCAT("policy2_text",MID(A37,LEN("policy2_text")+1,1),"_middle")</f>
        <v>policy2_text1_middle</v>
      </c>
      <c r="B38">
        <v>2</v>
      </c>
      <c r="C38" t="s">
        <v>19</v>
      </c>
      <c r="D38">
        <f>$D$31</f>
        <v>178</v>
      </c>
      <c r="E38">
        <f>E37</f>
        <v>96</v>
      </c>
      <c r="F38">
        <f>$F$31</f>
        <v>192</v>
      </c>
      <c r="G38">
        <f>G37</f>
        <v>100</v>
      </c>
      <c r="H38" t="s">
        <v>266</v>
      </c>
      <c r="I38">
        <v>8</v>
      </c>
      <c r="J38">
        <v>0</v>
      </c>
      <c r="K38">
        <v>0</v>
      </c>
      <c r="L38">
        <v>0</v>
      </c>
      <c r="N38" t="s">
        <v>103</v>
      </c>
      <c r="O38" t="s">
        <v>39</v>
      </c>
      <c r="P38" s="6" t="s">
        <v>283</v>
      </c>
      <c r="Q38">
        <v>3</v>
      </c>
      <c r="R38" t="b">
        <v>1</v>
      </c>
      <c r="S38" t="s">
        <v>312</v>
      </c>
      <c r="T38">
        <v>0</v>
      </c>
    </row>
    <row r="39" spans="1:20">
      <c r="A39" t="str">
        <f>_xlfn.CONCAT("policy2_text",MID(A38,LEN("policy2_text")+1,1),"_upper")</f>
        <v>policy2_text1_upper</v>
      </c>
      <c r="B39">
        <v>2</v>
      </c>
      <c r="C39" t="s">
        <v>19</v>
      </c>
      <c r="D39">
        <f>$D$32</f>
        <v>192</v>
      </c>
      <c r="E39">
        <f>E38</f>
        <v>96</v>
      </c>
      <c r="F39">
        <f>$F$32</f>
        <v>204</v>
      </c>
      <c r="G39">
        <f>G38</f>
        <v>100</v>
      </c>
      <c r="H39" t="s">
        <v>266</v>
      </c>
      <c r="I39">
        <v>8</v>
      </c>
      <c r="J39">
        <v>0</v>
      </c>
      <c r="K39">
        <v>0</v>
      </c>
      <c r="L39">
        <v>0</v>
      </c>
      <c r="N39" t="s">
        <v>103</v>
      </c>
      <c r="O39" t="s">
        <v>39</v>
      </c>
      <c r="P39" s="6" t="s">
        <v>274</v>
      </c>
      <c r="Q39">
        <v>3</v>
      </c>
      <c r="R39" t="b">
        <v>1</v>
      </c>
      <c r="S39" t="s">
        <v>312</v>
      </c>
      <c r="T39">
        <v>0</v>
      </c>
    </row>
    <row r="40" spans="1:20">
      <c r="A40" t="s">
        <v>58</v>
      </c>
      <c r="B40">
        <v>2</v>
      </c>
      <c r="C40" t="s">
        <v>19</v>
      </c>
      <c r="D40">
        <f>D36+70</f>
        <v>170</v>
      </c>
      <c r="E40">
        <f>E37</f>
        <v>96</v>
      </c>
      <c r="F40">
        <f>D40+4</f>
        <v>174</v>
      </c>
      <c r="G40">
        <f>E40+6</f>
        <v>102</v>
      </c>
      <c r="H40" t="s">
        <v>20</v>
      </c>
      <c r="I40">
        <v>15</v>
      </c>
      <c r="J40">
        <v>1</v>
      </c>
      <c r="K40">
        <v>0</v>
      </c>
      <c r="L40">
        <v>0</v>
      </c>
      <c r="N40" t="s">
        <v>103</v>
      </c>
      <c r="O40" t="s">
        <v>26</v>
      </c>
      <c r="Q40">
        <v>2</v>
      </c>
      <c r="R40" t="b">
        <v>0</v>
      </c>
      <c r="S40" t="s">
        <v>312</v>
      </c>
      <c r="T40">
        <v>0</v>
      </c>
    </row>
    <row r="41" spans="1:20">
      <c r="A41" t="s">
        <v>59</v>
      </c>
      <c r="B41">
        <v>2</v>
      </c>
      <c r="C41" t="s">
        <v>19</v>
      </c>
      <c r="D41">
        <f>$D$28</f>
        <v>100</v>
      </c>
      <c r="E41">
        <f>E40+11</f>
        <v>107</v>
      </c>
      <c r="F41">
        <f>D41+68</f>
        <v>168</v>
      </c>
      <c r="G41">
        <f>E41+4</f>
        <v>111</v>
      </c>
      <c r="H41" t="s">
        <v>266</v>
      </c>
      <c r="I41">
        <v>8</v>
      </c>
      <c r="J41">
        <v>0</v>
      </c>
      <c r="K41">
        <v>0</v>
      </c>
      <c r="L41">
        <v>0</v>
      </c>
      <c r="N41" t="s">
        <v>103</v>
      </c>
      <c r="O41" t="s">
        <v>26</v>
      </c>
      <c r="P41" t="s">
        <v>318</v>
      </c>
      <c r="Q41">
        <v>3</v>
      </c>
      <c r="R41" t="b">
        <v>1</v>
      </c>
      <c r="S41" t="s">
        <v>312</v>
      </c>
      <c r="T41">
        <v>0</v>
      </c>
    </row>
    <row r="42" spans="1:20">
      <c r="A42" t="s">
        <v>60</v>
      </c>
      <c r="B42">
        <v>-999</v>
      </c>
      <c r="C42" t="s">
        <v>19</v>
      </c>
      <c r="D42">
        <f>F45+2</f>
        <v>176</v>
      </c>
      <c r="E42">
        <f>E41</f>
        <v>107</v>
      </c>
      <c r="F42">
        <f>$F$27</f>
        <v>204</v>
      </c>
      <c r="G42">
        <f>G41</f>
        <v>111</v>
      </c>
      <c r="H42" t="s">
        <v>266</v>
      </c>
      <c r="I42">
        <v>8</v>
      </c>
      <c r="J42">
        <v>0</v>
      </c>
      <c r="K42">
        <v>0</v>
      </c>
      <c r="L42">
        <v>0</v>
      </c>
      <c r="N42" t="s">
        <v>103</v>
      </c>
      <c r="O42" t="s">
        <v>39</v>
      </c>
      <c r="P42" t="s">
        <v>61</v>
      </c>
      <c r="Q42">
        <v>3</v>
      </c>
      <c r="R42" t="b">
        <v>1</v>
      </c>
      <c r="S42" t="s">
        <v>312</v>
      </c>
      <c r="T42">
        <v>0</v>
      </c>
    </row>
    <row r="43" spans="1:20">
      <c r="A43" t="str">
        <f>_xlfn.CONCAT("policy2_text",MID(A42,LEN("policy2_text")+1,1),"_middle")</f>
        <v>policy2_text2_middle</v>
      </c>
      <c r="B43">
        <v>2</v>
      </c>
      <c r="C43" t="s">
        <v>19</v>
      </c>
      <c r="D43">
        <f>$D$31</f>
        <v>178</v>
      </c>
      <c r="E43">
        <f>E42</f>
        <v>107</v>
      </c>
      <c r="F43">
        <f>$F$31</f>
        <v>192</v>
      </c>
      <c r="G43">
        <f>G42</f>
        <v>111</v>
      </c>
      <c r="H43" t="s">
        <v>266</v>
      </c>
      <c r="I43">
        <v>8</v>
      </c>
      <c r="J43">
        <v>0</v>
      </c>
      <c r="K43">
        <v>0</v>
      </c>
      <c r="L43">
        <v>0</v>
      </c>
      <c r="N43" t="s">
        <v>103</v>
      </c>
      <c r="O43" t="s">
        <v>39</v>
      </c>
      <c r="P43" s="6" t="s">
        <v>283</v>
      </c>
      <c r="Q43">
        <v>3</v>
      </c>
      <c r="R43" t="b">
        <v>1</v>
      </c>
      <c r="S43" t="s">
        <v>312</v>
      </c>
      <c r="T43">
        <v>0</v>
      </c>
    </row>
    <row r="44" spans="1:20">
      <c r="A44" t="str">
        <f>_xlfn.CONCAT("policy2_text",MID(A43,LEN("policy2_text")+1,1),"_upper")</f>
        <v>policy2_text2_upper</v>
      </c>
      <c r="B44">
        <v>2</v>
      </c>
      <c r="C44" t="s">
        <v>19</v>
      </c>
      <c r="D44">
        <f>$D$32</f>
        <v>192</v>
      </c>
      <c r="E44">
        <f>E43</f>
        <v>107</v>
      </c>
      <c r="F44">
        <f>$F$32</f>
        <v>204</v>
      </c>
      <c r="G44">
        <f>G43</f>
        <v>111</v>
      </c>
      <c r="H44" t="s">
        <v>266</v>
      </c>
      <c r="I44">
        <v>8</v>
      </c>
      <c r="J44">
        <v>0</v>
      </c>
      <c r="K44">
        <v>0</v>
      </c>
      <c r="L44">
        <v>0</v>
      </c>
      <c r="N44" t="s">
        <v>103</v>
      </c>
      <c r="O44" t="s">
        <v>39</v>
      </c>
      <c r="P44" s="6" t="s">
        <v>275</v>
      </c>
      <c r="Q44">
        <v>3</v>
      </c>
      <c r="R44" t="b">
        <v>1</v>
      </c>
      <c r="S44" t="s">
        <v>312</v>
      </c>
      <c r="T44">
        <v>0</v>
      </c>
    </row>
    <row r="45" spans="1:20">
      <c r="A45" t="s">
        <v>62</v>
      </c>
      <c r="B45">
        <v>2</v>
      </c>
      <c r="C45" t="s">
        <v>19</v>
      </c>
      <c r="D45">
        <f>D41+70</f>
        <v>170</v>
      </c>
      <c r="E45">
        <f>E42</f>
        <v>107</v>
      </c>
      <c r="F45">
        <f>D45+4</f>
        <v>174</v>
      </c>
      <c r="G45">
        <f>E45+6</f>
        <v>113</v>
      </c>
      <c r="H45" t="s">
        <v>20</v>
      </c>
      <c r="I45">
        <v>15</v>
      </c>
      <c r="J45">
        <v>1</v>
      </c>
      <c r="K45">
        <v>0</v>
      </c>
      <c r="L45">
        <v>0</v>
      </c>
      <c r="N45" t="s">
        <v>103</v>
      </c>
      <c r="O45" t="s">
        <v>26</v>
      </c>
      <c r="Q45">
        <v>2</v>
      </c>
      <c r="R45" t="b">
        <v>0</v>
      </c>
      <c r="S45" t="s">
        <v>312</v>
      </c>
      <c r="T45">
        <v>0</v>
      </c>
    </row>
    <row r="46" spans="1:20">
      <c r="A46" t="s">
        <v>63</v>
      </c>
      <c r="B46">
        <v>2</v>
      </c>
      <c r="C46" t="s">
        <v>19</v>
      </c>
      <c r="D46">
        <f>$D$28</f>
        <v>100</v>
      </c>
      <c r="E46">
        <f>E45+11</f>
        <v>118</v>
      </c>
      <c r="F46">
        <f>D46+68</f>
        <v>168</v>
      </c>
      <c r="G46">
        <f>E46+4</f>
        <v>122</v>
      </c>
      <c r="H46" t="s">
        <v>266</v>
      </c>
      <c r="I46">
        <v>8</v>
      </c>
      <c r="J46">
        <v>0</v>
      </c>
      <c r="K46">
        <v>0</v>
      </c>
      <c r="L46">
        <v>0</v>
      </c>
      <c r="N46" t="s">
        <v>103</v>
      </c>
      <c r="O46" t="s">
        <v>26</v>
      </c>
      <c r="P46" t="s">
        <v>319</v>
      </c>
      <c r="Q46">
        <v>3</v>
      </c>
      <c r="R46" t="b">
        <v>1</v>
      </c>
      <c r="S46" t="s">
        <v>312</v>
      </c>
      <c r="T46">
        <v>0</v>
      </c>
    </row>
    <row r="47" spans="1:20">
      <c r="A47" t="s">
        <v>64</v>
      </c>
      <c r="B47">
        <v>-999</v>
      </c>
      <c r="C47" t="s">
        <v>19</v>
      </c>
      <c r="D47">
        <f>F50+2</f>
        <v>176</v>
      </c>
      <c r="E47">
        <f>E46</f>
        <v>118</v>
      </c>
      <c r="F47">
        <f>$F$27</f>
        <v>204</v>
      </c>
      <c r="G47">
        <f>G46</f>
        <v>122</v>
      </c>
      <c r="H47" t="s">
        <v>266</v>
      </c>
      <c r="I47">
        <v>8</v>
      </c>
      <c r="J47">
        <v>0</v>
      </c>
      <c r="K47">
        <v>0</v>
      </c>
      <c r="L47">
        <v>0</v>
      </c>
      <c r="N47" t="s">
        <v>103</v>
      </c>
      <c r="O47" t="s">
        <v>39</v>
      </c>
      <c r="P47" t="s">
        <v>65</v>
      </c>
      <c r="Q47">
        <v>3</v>
      </c>
      <c r="R47" t="b">
        <v>1</v>
      </c>
      <c r="S47" t="s">
        <v>312</v>
      </c>
      <c r="T47">
        <v>0</v>
      </c>
    </row>
    <row r="48" spans="1:20">
      <c r="A48" t="str">
        <f>_xlfn.CONCAT("policy2_text",MID(A47,LEN("policy2_text")+1,1),"_middle")</f>
        <v>policy2_text3_middle</v>
      </c>
      <c r="B48">
        <v>2</v>
      </c>
      <c r="C48" t="s">
        <v>19</v>
      </c>
      <c r="D48">
        <f>$D$31</f>
        <v>178</v>
      </c>
      <c r="E48">
        <f>E47</f>
        <v>118</v>
      </c>
      <c r="F48">
        <f>$F$31</f>
        <v>192</v>
      </c>
      <c r="G48">
        <f>G47</f>
        <v>122</v>
      </c>
      <c r="H48" t="s">
        <v>266</v>
      </c>
      <c r="I48">
        <v>8</v>
      </c>
      <c r="J48">
        <v>0</v>
      </c>
      <c r="K48">
        <v>0</v>
      </c>
      <c r="L48">
        <v>0</v>
      </c>
      <c r="N48" t="s">
        <v>103</v>
      </c>
      <c r="O48" t="s">
        <v>39</v>
      </c>
      <c r="P48" s="6" t="s">
        <v>276</v>
      </c>
      <c r="Q48">
        <v>3</v>
      </c>
      <c r="R48" t="b">
        <v>1</v>
      </c>
      <c r="S48" t="s">
        <v>312</v>
      </c>
      <c r="T48">
        <v>0</v>
      </c>
    </row>
    <row r="49" spans="1:20">
      <c r="A49" t="str">
        <f>_xlfn.CONCAT("policy2_text",MID(A48,LEN("policy2_text")+1,1),"_upper")</f>
        <v>policy2_text3_upper</v>
      </c>
      <c r="B49">
        <v>2</v>
      </c>
      <c r="C49" t="s">
        <v>19</v>
      </c>
      <c r="D49">
        <f>$D$32</f>
        <v>192</v>
      </c>
      <c r="E49">
        <f>E48</f>
        <v>118</v>
      </c>
      <c r="F49">
        <f>$F$32</f>
        <v>204</v>
      </c>
      <c r="G49">
        <f>G48</f>
        <v>122</v>
      </c>
      <c r="H49" t="s">
        <v>266</v>
      </c>
      <c r="I49">
        <v>8</v>
      </c>
      <c r="J49">
        <v>0</v>
      </c>
      <c r="K49">
        <v>0</v>
      </c>
      <c r="L49">
        <v>0</v>
      </c>
      <c r="N49" t="s">
        <v>103</v>
      </c>
      <c r="O49" t="s">
        <v>39</v>
      </c>
      <c r="P49" s="6" t="s">
        <v>277</v>
      </c>
      <c r="Q49">
        <v>3</v>
      </c>
      <c r="R49" t="b">
        <v>1</v>
      </c>
      <c r="S49" t="s">
        <v>312</v>
      </c>
      <c r="T49">
        <v>0</v>
      </c>
    </row>
    <row r="50" spans="1:20">
      <c r="A50" t="s">
        <v>66</v>
      </c>
      <c r="B50">
        <v>2</v>
      </c>
      <c r="C50" t="s">
        <v>19</v>
      </c>
      <c r="D50">
        <f>D46+70</f>
        <v>170</v>
      </c>
      <c r="E50">
        <f>E47</f>
        <v>118</v>
      </c>
      <c r="F50">
        <f>D50+4</f>
        <v>174</v>
      </c>
      <c r="G50">
        <f>E50+6</f>
        <v>124</v>
      </c>
      <c r="H50" t="s">
        <v>20</v>
      </c>
      <c r="I50">
        <v>15</v>
      </c>
      <c r="J50">
        <v>1</v>
      </c>
      <c r="K50">
        <v>0</v>
      </c>
      <c r="L50">
        <v>0</v>
      </c>
      <c r="N50" t="s">
        <v>103</v>
      </c>
      <c r="O50" t="s">
        <v>26</v>
      </c>
      <c r="Q50">
        <v>2</v>
      </c>
      <c r="R50" t="b">
        <v>0</v>
      </c>
      <c r="S50" t="s">
        <v>312</v>
      </c>
      <c r="T50">
        <v>0</v>
      </c>
    </row>
    <row r="51" spans="1:20">
      <c r="A51" t="s">
        <v>67</v>
      </c>
      <c r="B51">
        <v>2</v>
      </c>
      <c r="C51" t="s">
        <v>19</v>
      </c>
      <c r="D51">
        <f>$D$28</f>
        <v>100</v>
      </c>
      <c r="E51">
        <f>E50+11</f>
        <v>129</v>
      </c>
      <c r="F51">
        <f>D51+68</f>
        <v>168</v>
      </c>
      <c r="G51">
        <f>E51+4</f>
        <v>133</v>
      </c>
      <c r="H51" t="s">
        <v>266</v>
      </c>
      <c r="I51">
        <v>8</v>
      </c>
      <c r="J51">
        <v>0</v>
      </c>
      <c r="K51">
        <v>0</v>
      </c>
      <c r="L51">
        <v>0</v>
      </c>
      <c r="N51" t="s">
        <v>103</v>
      </c>
      <c r="O51" t="s">
        <v>26</v>
      </c>
      <c r="P51" t="s">
        <v>320</v>
      </c>
      <c r="Q51">
        <v>3</v>
      </c>
      <c r="R51" t="b">
        <v>1</v>
      </c>
      <c r="S51" t="s">
        <v>312</v>
      </c>
      <c r="T51">
        <v>0</v>
      </c>
    </row>
    <row r="52" spans="1:20">
      <c r="A52" t="s">
        <v>68</v>
      </c>
      <c r="B52">
        <v>-999</v>
      </c>
      <c r="C52" t="s">
        <v>19</v>
      </c>
      <c r="D52">
        <f>F55+2</f>
        <v>176</v>
      </c>
      <c r="E52">
        <f>E51</f>
        <v>129</v>
      </c>
      <c r="F52">
        <f>$F$27</f>
        <v>204</v>
      </c>
      <c r="G52">
        <f>G51</f>
        <v>133</v>
      </c>
      <c r="H52" t="s">
        <v>266</v>
      </c>
      <c r="I52">
        <v>8</v>
      </c>
      <c r="J52">
        <v>0</v>
      </c>
      <c r="K52">
        <v>0</v>
      </c>
      <c r="L52">
        <v>0</v>
      </c>
      <c r="N52" t="s">
        <v>103</v>
      </c>
      <c r="O52" t="s">
        <v>39</v>
      </c>
      <c r="P52" t="s">
        <v>69</v>
      </c>
      <c r="Q52">
        <v>3</v>
      </c>
      <c r="R52" t="b">
        <v>1</v>
      </c>
      <c r="S52" t="s">
        <v>312</v>
      </c>
      <c r="T52">
        <v>0</v>
      </c>
    </row>
    <row r="53" spans="1:20">
      <c r="A53" t="str">
        <f>_xlfn.CONCAT("policy2_text",MID(A52,LEN("policy2_text")+1,1),"_middle")</f>
        <v>policy2_text4_middle</v>
      </c>
      <c r="B53">
        <v>2</v>
      </c>
      <c r="C53" t="s">
        <v>19</v>
      </c>
      <c r="D53">
        <f>$D$31</f>
        <v>178</v>
      </c>
      <c r="E53">
        <f>E52</f>
        <v>129</v>
      </c>
      <c r="F53">
        <f>$F$31</f>
        <v>192</v>
      </c>
      <c r="G53">
        <f>G52</f>
        <v>133</v>
      </c>
      <c r="H53" t="s">
        <v>266</v>
      </c>
      <c r="I53">
        <v>8</v>
      </c>
      <c r="J53">
        <v>0</v>
      </c>
      <c r="K53">
        <v>0</v>
      </c>
      <c r="L53">
        <v>0</v>
      </c>
      <c r="N53" t="s">
        <v>103</v>
      </c>
      <c r="O53" t="s">
        <v>39</v>
      </c>
      <c r="P53" s="6" t="s">
        <v>278</v>
      </c>
      <c r="Q53">
        <v>3</v>
      </c>
      <c r="R53" t="b">
        <v>1</v>
      </c>
      <c r="S53" t="s">
        <v>312</v>
      </c>
      <c r="T53">
        <v>0</v>
      </c>
    </row>
    <row r="54" spans="1:20">
      <c r="A54" t="str">
        <f>_xlfn.CONCAT("policy2_text",MID(A53,LEN("policy2_text")+1,1),"_upper")</f>
        <v>policy2_text4_upper</v>
      </c>
      <c r="B54">
        <v>2</v>
      </c>
      <c r="C54" t="s">
        <v>19</v>
      </c>
      <c r="D54">
        <f>$D$32</f>
        <v>192</v>
      </c>
      <c r="E54">
        <f>E53</f>
        <v>129</v>
      </c>
      <c r="F54">
        <f>$F$32</f>
        <v>204</v>
      </c>
      <c r="G54">
        <f>G53</f>
        <v>133</v>
      </c>
      <c r="H54" t="s">
        <v>266</v>
      </c>
      <c r="I54">
        <v>8</v>
      </c>
      <c r="J54">
        <v>0</v>
      </c>
      <c r="K54">
        <v>0</v>
      </c>
      <c r="L54">
        <v>0</v>
      </c>
      <c r="N54" t="s">
        <v>103</v>
      </c>
      <c r="O54" t="s">
        <v>39</v>
      </c>
      <c r="P54" s="6" t="s">
        <v>279</v>
      </c>
      <c r="Q54">
        <v>3</v>
      </c>
      <c r="R54" t="b">
        <v>1</v>
      </c>
      <c r="S54" t="s">
        <v>312</v>
      </c>
      <c r="T54">
        <v>0</v>
      </c>
    </row>
    <row r="55" spans="1:20">
      <c r="A55" t="s">
        <v>70</v>
      </c>
      <c r="B55">
        <v>2</v>
      </c>
      <c r="C55" t="s">
        <v>19</v>
      </c>
      <c r="D55">
        <f>D51+70</f>
        <v>170</v>
      </c>
      <c r="E55">
        <f>E52</f>
        <v>129</v>
      </c>
      <c r="F55">
        <f>D55+4</f>
        <v>174</v>
      </c>
      <c r="G55">
        <f>E55+6</f>
        <v>135</v>
      </c>
      <c r="H55" t="s">
        <v>20</v>
      </c>
      <c r="I55">
        <v>15</v>
      </c>
      <c r="J55">
        <v>1</v>
      </c>
      <c r="K55">
        <v>0</v>
      </c>
      <c r="L55">
        <v>0</v>
      </c>
      <c r="N55" t="s">
        <v>103</v>
      </c>
      <c r="O55" t="s">
        <v>26</v>
      </c>
      <c r="Q55">
        <v>2</v>
      </c>
      <c r="R55" t="b">
        <v>0</v>
      </c>
      <c r="S55" t="s">
        <v>312</v>
      </c>
      <c r="T55">
        <v>0</v>
      </c>
    </row>
    <row r="56" spans="1:20">
      <c r="A56" t="s">
        <v>71</v>
      </c>
      <c r="B56">
        <v>2</v>
      </c>
      <c r="C56" t="s">
        <v>19</v>
      </c>
      <c r="D56">
        <f>$D$28</f>
        <v>100</v>
      </c>
      <c r="E56">
        <f>E51+11</f>
        <v>140</v>
      </c>
      <c r="F56">
        <f>D56+68</f>
        <v>168</v>
      </c>
      <c r="G56">
        <f>E56+4</f>
        <v>144</v>
      </c>
      <c r="H56" t="s">
        <v>266</v>
      </c>
      <c r="I56">
        <v>8</v>
      </c>
      <c r="J56">
        <v>0</v>
      </c>
      <c r="K56">
        <v>0</v>
      </c>
      <c r="L56">
        <v>0</v>
      </c>
      <c r="N56" t="s">
        <v>103</v>
      </c>
      <c r="O56" t="s">
        <v>26</v>
      </c>
      <c r="P56" t="s">
        <v>300</v>
      </c>
      <c r="Q56">
        <v>3</v>
      </c>
      <c r="R56" t="b">
        <v>1</v>
      </c>
      <c r="S56" t="s">
        <v>312</v>
      </c>
      <c r="T56">
        <v>0</v>
      </c>
    </row>
    <row r="57" spans="1:20">
      <c r="A57" t="s">
        <v>72</v>
      </c>
      <c r="B57">
        <v>-999</v>
      </c>
      <c r="C57" t="s">
        <v>19</v>
      </c>
      <c r="D57">
        <f>F60+2</f>
        <v>176</v>
      </c>
      <c r="E57">
        <f>E56</f>
        <v>140</v>
      </c>
      <c r="F57">
        <f>$F$27</f>
        <v>204</v>
      </c>
      <c r="G57">
        <f>G56</f>
        <v>144</v>
      </c>
      <c r="H57" t="s">
        <v>266</v>
      </c>
      <c r="I57">
        <v>8</v>
      </c>
      <c r="J57">
        <v>0</v>
      </c>
      <c r="K57">
        <v>0</v>
      </c>
      <c r="L57">
        <v>0</v>
      </c>
      <c r="N57" t="s">
        <v>103</v>
      </c>
      <c r="O57" t="s">
        <v>39</v>
      </c>
      <c r="P57" t="s">
        <v>272</v>
      </c>
      <c r="Q57">
        <v>3</v>
      </c>
      <c r="R57" t="b">
        <v>1</v>
      </c>
      <c r="S57" t="s">
        <v>312</v>
      </c>
      <c r="T57">
        <v>0</v>
      </c>
    </row>
    <row r="58" spans="1:20">
      <c r="A58" t="str">
        <f>_xlfn.CONCAT("policy2_text",MID(A57,LEN("policy2_text")+1,1),"_middle")</f>
        <v>policy2_text5_middle</v>
      </c>
      <c r="B58">
        <v>2</v>
      </c>
      <c r="C58" t="s">
        <v>19</v>
      </c>
      <c r="D58">
        <f>$D$31</f>
        <v>178</v>
      </c>
      <c r="E58">
        <f>E57</f>
        <v>140</v>
      </c>
      <c r="F58">
        <f>$F$31</f>
        <v>192</v>
      </c>
      <c r="G58">
        <f>G57</f>
        <v>144</v>
      </c>
      <c r="H58" t="s">
        <v>266</v>
      </c>
      <c r="I58">
        <v>8</v>
      </c>
      <c r="J58">
        <v>0</v>
      </c>
      <c r="K58">
        <v>0</v>
      </c>
      <c r="L58">
        <v>0</v>
      </c>
      <c r="N58" t="s">
        <v>103</v>
      </c>
      <c r="O58" t="s">
        <v>39</v>
      </c>
      <c r="P58" s="6" t="s">
        <v>278</v>
      </c>
      <c r="Q58">
        <v>3</v>
      </c>
      <c r="R58" t="b">
        <v>1</v>
      </c>
      <c r="S58" t="s">
        <v>312</v>
      </c>
      <c r="T58">
        <v>0</v>
      </c>
    </row>
    <row r="59" spans="1:20">
      <c r="A59" t="str">
        <f>_xlfn.CONCAT("policy2_text",MID(A58,LEN("policy2_text")+1,1),"_upper")</f>
        <v>policy2_text5_upper</v>
      </c>
      <c r="B59">
        <v>2</v>
      </c>
      <c r="C59" t="s">
        <v>19</v>
      </c>
      <c r="D59">
        <f>$D$32</f>
        <v>192</v>
      </c>
      <c r="E59">
        <f>E58</f>
        <v>140</v>
      </c>
      <c r="F59">
        <f>$F$32</f>
        <v>204</v>
      </c>
      <c r="G59">
        <f>G58</f>
        <v>144</v>
      </c>
      <c r="H59" t="s">
        <v>266</v>
      </c>
      <c r="I59">
        <v>8</v>
      </c>
      <c r="J59">
        <v>0</v>
      </c>
      <c r="K59">
        <v>0</v>
      </c>
      <c r="L59">
        <v>0</v>
      </c>
      <c r="N59" t="s">
        <v>103</v>
      </c>
      <c r="O59" t="s">
        <v>39</v>
      </c>
      <c r="P59" s="6" t="s">
        <v>280</v>
      </c>
      <c r="Q59">
        <v>3</v>
      </c>
      <c r="R59" t="b">
        <v>1</v>
      </c>
      <c r="S59" t="s">
        <v>312</v>
      </c>
      <c r="T59">
        <v>0</v>
      </c>
    </row>
    <row r="60" spans="1:20">
      <c r="A60" t="s">
        <v>73</v>
      </c>
      <c r="B60">
        <v>2</v>
      </c>
      <c r="C60" t="s">
        <v>19</v>
      </c>
      <c r="D60">
        <f>D56+70</f>
        <v>170</v>
      </c>
      <c r="E60">
        <f>E57</f>
        <v>140</v>
      </c>
      <c r="F60">
        <f>D60+4</f>
        <v>174</v>
      </c>
      <c r="G60">
        <f>E60+6</f>
        <v>146</v>
      </c>
      <c r="H60" t="s">
        <v>20</v>
      </c>
      <c r="I60">
        <v>15</v>
      </c>
      <c r="J60">
        <v>1</v>
      </c>
      <c r="K60">
        <v>0</v>
      </c>
      <c r="L60">
        <v>0</v>
      </c>
      <c r="N60" t="s">
        <v>103</v>
      </c>
      <c r="O60" t="s">
        <v>26</v>
      </c>
      <c r="Q60">
        <v>2</v>
      </c>
      <c r="R60" t="b">
        <v>0</v>
      </c>
      <c r="S60" t="s">
        <v>312</v>
      </c>
      <c r="T60">
        <v>0</v>
      </c>
    </row>
    <row r="61" spans="1:20">
      <c r="A61" t="s">
        <v>74</v>
      </c>
      <c r="B61">
        <v>2</v>
      </c>
      <c r="C61" t="s">
        <v>19</v>
      </c>
      <c r="D61">
        <f>$D$28</f>
        <v>100</v>
      </c>
      <c r="E61">
        <f>E56+11</f>
        <v>151</v>
      </c>
      <c r="F61">
        <f>D61+68</f>
        <v>168</v>
      </c>
      <c r="G61">
        <f>E61+4</f>
        <v>155</v>
      </c>
      <c r="H61" t="s">
        <v>266</v>
      </c>
      <c r="I61">
        <v>8</v>
      </c>
      <c r="J61">
        <v>0</v>
      </c>
      <c r="K61">
        <v>0</v>
      </c>
      <c r="L61">
        <v>0</v>
      </c>
      <c r="N61" t="s">
        <v>103</v>
      </c>
      <c r="O61" t="s">
        <v>26</v>
      </c>
      <c r="P61" t="s">
        <v>305</v>
      </c>
      <c r="Q61">
        <v>3</v>
      </c>
      <c r="R61" t="b">
        <v>1</v>
      </c>
      <c r="S61" t="s">
        <v>312</v>
      </c>
      <c r="T61">
        <v>0</v>
      </c>
    </row>
    <row r="62" spans="1:20">
      <c r="A62" t="s">
        <v>75</v>
      </c>
      <c r="B62">
        <v>-999</v>
      </c>
      <c r="C62" t="s">
        <v>19</v>
      </c>
      <c r="D62">
        <f>F65+2</f>
        <v>176</v>
      </c>
      <c r="E62">
        <f>E61</f>
        <v>151</v>
      </c>
      <c r="F62">
        <f>$F$27</f>
        <v>204</v>
      </c>
      <c r="G62">
        <f>G61</f>
        <v>155</v>
      </c>
      <c r="H62" t="s">
        <v>266</v>
      </c>
      <c r="I62">
        <v>8</v>
      </c>
      <c r="J62">
        <v>0</v>
      </c>
      <c r="K62">
        <v>0</v>
      </c>
      <c r="L62">
        <v>0</v>
      </c>
      <c r="N62" t="s">
        <v>103</v>
      </c>
      <c r="O62" t="s">
        <v>39</v>
      </c>
      <c r="P62" t="s">
        <v>177</v>
      </c>
      <c r="Q62">
        <v>3</v>
      </c>
      <c r="R62" t="b">
        <v>1</v>
      </c>
      <c r="S62" t="s">
        <v>312</v>
      </c>
      <c r="T62">
        <v>0</v>
      </c>
    </row>
    <row r="63" spans="1:20">
      <c r="A63" t="str">
        <f>_xlfn.CONCAT("policy2_text",MID(A62,LEN("policy2_text")+1,1),"_middle")</f>
        <v>policy2_text6_middle</v>
      </c>
      <c r="B63">
        <v>2</v>
      </c>
      <c r="C63" t="s">
        <v>19</v>
      </c>
      <c r="D63">
        <f>$D$31</f>
        <v>178</v>
      </c>
      <c r="E63">
        <f>E62</f>
        <v>151</v>
      </c>
      <c r="F63">
        <f>$F$31</f>
        <v>192</v>
      </c>
      <c r="G63">
        <f>G62</f>
        <v>155</v>
      </c>
      <c r="H63" t="s">
        <v>266</v>
      </c>
      <c r="I63">
        <v>8</v>
      </c>
      <c r="J63">
        <v>0</v>
      </c>
      <c r="K63">
        <v>0</v>
      </c>
      <c r="L63">
        <v>0</v>
      </c>
      <c r="N63" t="s">
        <v>103</v>
      </c>
      <c r="O63" t="s">
        <v>39</v>
      </c>
      <c r="P63" s="6" t="s">
        <v>278</v>
      </c>
      <c r="Q63">
        <v>3</v>
      </c>
      <c r="R63" t="b">
        <v>1</v>
      </c>
      <c r="S63" t="s">
        <v>312</v>
      </c>
      <c r="T63">
        <v>0</v>
      </c>
    </row>
    <row r="64" spans="1:20">
      <c r="A64" t="str">
        <f>_xlfn.CONCAT("policy2_text",MID(A63,LEN("policy2_text")+1,1),"_upper")</f>
        <v>policy2_text6_upper</v>
      </c>
      <c r="B64">
        <v>2</v>
      </c>
      <c r="C64" t="s">
        <v>19</v>
      </c>
      <c r="D64">
        <f>$D$32</f>
        <v>192</v>
      </c>
      <c r="E64">
        <f>E63</f>
        <v>151</v>
      </c>
      <c r="F64">
        <f>$F$32</f>
        <v>204</v>
      </c>
      <c r="G64">
        <f>G63</f>
        <v>155</v>
      </c>
      <c r="H64" t="s">
        <v>266</v>
      </c>
      <c r="I64">
        <v>8</v>
      </c>
      <c r="J64">
        <v>0</v>
      </c>
      <c r="K64">
        <v>0</v>
      </c>
      <c r="L64">
        <v>0</v>
      </c>
      <c r="N64" t="s">
        <v>103</v>
      </c>
      <c r="O64" t="s">
        <v>39</v>
      </c>
      <c r="P64" s="6" t="s">
        <v>281</v>
      </c>
      <c r="Q64">
        <v>3</v>
      </c>
      <c r="R64" t="b">
        <v>1</v>
      </c>
      <c r="S64" t="s">
        <v>312</v>
      </c>
      <c r="T64">
        <v>0</v>
      </c>
    </row>
    <row r="65" spans="1:20">
      <c r="A65" t="s">
        <v>76</v>
      </c>
      <c r="B65">
        <v>2</v>
      </c>
      <c r="C65" t="s">
        <v>19</v>
      </c>
      <c r="D65">
        <f>D61+70</f>
        <v>170</v>
      </c>
      <c r="E65">
        <f>E62</f>
        <v>151</v>
      </c>
      <c r="F65">
        <f>D65+4</f>
        <v>174</v>
      </c>
      <c r="G65">
        <f>E65+6</f>
        <v>157</v>
      </c>
      <c r="H65" t="s">
        <v>20</v>
      </c>
      <c r="I65">
        <v>15</v>
      </c>
      <c r="J65">
        <v>1</v>
      </c>
      <c r="K65">
        <v>0</v>
      </c>
      <c r="L65">
        <v>0</v>
      </c>
      <c r="N65" t="s">
        <v>103</v>
      </c>
      <c r="O65" t="s">
        <v>26</v>
      </c>
      <c r="Q65">
        <v>2</v>
      </c>
      <c r="R65" t="b">
        <v>0</v>
      </c>
      <c r="S65" t="s">
        <v>312</v>
      </c>
      <c r="T65">
        <v>0</v>
      </c>
    </row>
    <row r="66" spans="1:20">
      <c r="A66" t="s">
        <v>45</v>
      </c>
      <c r="B66">
        <v>2</v>
      </c>
      <c r="C66" t="s">
        <v>19</v>
      </c>
      <c r="D66">
        <v>7</v>
      </c>
      <c r="E66">
        <f>G27+3</f>
        <v>163</v>
      </c>
      <c r="F66">
        <v>203</v>
      </c>
      <c r="G66">
        <f>E66+3</f>
        <v>166</v>
      </c>
      <c r="H66" t="s">
        <v>266</v>
      </c>
      <c r="I66">
        <v>12</v>
      </c>
      <c r="J66">
        <v>1</v>
      </c>
      <c r="K66">
        <v>0</v>
      </c>
      <c r="L66">
        <v>0</v>
      </c>
      <c r="N66" t="s">
        <v>21</v>
      </c>
      <c r="O66" t="s">
        <v>26</v>
      </c>
      <c r="Q66">
        <v>2</v>
      </c>
      <c r="R66" t="b">
        <v>0</v>
      </c>
      <c r="S66" t="s">
        <v>312</v>
      </c>
      <c r="T66">
        <v>0</v>
      </c>
    </row>
    <row r="67" spans="1:20">
      <c r="A67" t="s">
        <v>84</v>
      </c>
      <c r="B67">
        <v>2</v>
      </c>
      <c r="C67" t="s">
        <v>19</v>
      </c>
      <c r="D67">
        <f>D66</f>
        <v>7</v>
      </c>
      <c r="E67">
        <f>G66+4</f>
        <v>170</v>
      </c>
      <c r="F67">
        <v>203</v>
      </c>
      <c r="G67">
        <f>E67+4</f>
        <v>174</v>
      </c>
      <c r="H67" t="s">
        <v>266</v>
      </c>
      <c r="I67">
        <v>9</v>
      </c>
      <c r="J67">
        <v>0</v>
      </c>
      <c r="K67">
        <v>0</v>
      </c>
      <c r="L67">
        <v>0</v>
      </c>
      <c r="N67" t="s">
        <v>21</v>
      </c>
      <c r="O67" t="s">
        <v>265</v>
      </c>
      <c r="P67" s="1"/>
      <c r="Q67">
        <v>2</v>
      </c>
      <c r="R67" t="b">
        <v>1</v>
      </c>
      <c r="S67" t="s">
        <v>312</v>
      </c>
      <c r="T67">
        <v>0</v>
      </c>
    </row>
    <row r="68" spans="1:20">
      <c r="A68" t="s">
        <v>46</v>
      </c>
      <c r="B68">
        <v>2</v>
      </c>
      <c r="C68" t="s">
        <v>25</v>
      </c>
      <c r="D68">
        <v>5</v>
      </c>
      <c r="E68">
        <f>E70+8</f>
        <v>201</v>
      </c>
      <c r="F68">
        <f>D68+88</f>
        <v>93</v>
      </c>
      <c r="G68">
        <f>E68+80</f>
        <v>281</v>
      </c>
      <c r="I68">
        <v>0</v>
      </c>
      <c r="J68">
        <v>0</v>
      </c>
      <c r="K68">
        <v>0</v>
      </c>
      <c r="L68">
        <v>0</v>
      </c>
      <c r="N68" t="s">
        <v>21</v>
      </c>
      <c r="O68" t="s">
        <v>26</v>
      </c>
      <c r="Q68">
        <v>2</v>
      </c>
      <c r="R68" t="b">
        <v>0</v>
      </c>
      <c r="S68" t="s">
        <v>312</v>
      </c>
      <c r="T68">
        <v>0</v>
      </c>
    </row>
    <row r="69" spans="1:20">
      <c r="A69" t="s">
        <v>1127</v>
      </c>
      <c r="B69">
        <v>2</v>
      </c>
      <c r="C69" t="s">
        <v>19</v>
      </c>
      <c r="D69">
        <f>D68</f>
        <v>5</v>
      </c>
      <c r="E69">
        <f>G68-2</f>
        <v>279</v>
      </c>
      <c r="F69">
        <f>F68</f>
        <v>93</v>
      </c>
      <c r="G69">
        <f>E69+3</f>
        <v>282</v>
      </c>
      <c r="H69" t="s">
        <v>266</v>
      </c>
      <c r="I69">
        <v>8</v>
      </c>
      <c r="J69">
        <v>0</v>
      </c>
      <c r="K69">
        <v>1</v>
      </c>
      <c r="L69">
        <v>0</v>
      </c>
      <c r="N69" t="s">
        <v>21</v>
      </c>
      <c r="O69" t="s">
        <v>265</v>
      </c>
      <c r="Q69">
        <v>3</v>
      </c>
      <c r="R69" t="b">
        <v>1</v>
      </c>
      <c r="S69" t="s">
        <v>312</v>
      </c>
      <c r="T69">
        <v>0</v>
      </c>
    </row>
    <row r="70" spans="1:20">
      <c r="A70" t="s">
        <v>77</v>
      </c>
      <c r="B70">
        <v>2</v>
      </c>
      <c r="C70" t="s">
        <v>38</v>
      </c>
      <c r="D70">
        <v>99</v>
      </c>
      <c r="E70">
        <v>193</v>
      </c>
      <c r="F70">
        <f>D70+105</f>
        <v>204</v>
      </c>
      <c r="G70">
        <f>G114+5</f>
        <v>287</v>
      </c>
      <c r="I70">
        <v>0</v>
      </c>
      <c r="J70">
        <v>1</v>
      </c>
      <c r="K70">
        <v>0</v>
      </c>
      <c r="L70">
        <v>0</v>
      </c>
      <c r="M70" t="s">
        <v>95</v>
      </c>
      <c r="N70" t="s">
        <v>95</v>
      </c>
      <c r="O70" t="s">
        <v>26</v>
      </c>
      <c r="Q70">
        <v>0</v>
      </c>
      <c r="R70" t="b">
        <v>0</v>
      </c>
      <c r="S70" t="s">
        <v>312</v>
      </c>
      <c r="T70">
        <v>0</v>
      </c>
    </row>
    <row r="71" spans="1:20">
      <c r="A71" t="s">
        <v>228</v>
      </c>
      <c r="B71">
        <v>2</v>
      </c>
      <c r="C71" t="s">
        <v>19</v>
      </c>
      <c r="D71">
        <f>D70+1</f>
        <v>100</v>
      </c>
      <c r="E71">
        <f>E70+2</f>
        <v>195</v>
      </c>
      <c r="F71">
        <f>F70</f>
        <v>204</v>
      </c>
      <c r="G71">
        <f>E71+3</f>
        <v>198</v>
      </c>
      <c r="H71" t="s">
        <v>266</v>
      </c>
      <c r="I71">
        <v>8</v>
      </c>
      <c r="J71">
        <v>1</v>
      </c>
      <c r="K71">
        <v>0</v>
      </c>
      <c r="L71">
        <v>0</v>
      </c>
      <c r="N71" t="s">
        <v>95</v>
      </c>
      <c r="O71" t="s">
        <v>26</v>
      </c>
      <c r="Q71">
        <v>3</v>
      </c>
      <c r="R71" t="b">
        <v>0</v>
      </c>
      <c r="S71" t="s">
        <v>312</v>
      </c>
      <c r="T71">
        <v>0</v>
      </c>
    </row>
    <row r="72" spans="1:20">
      <c r="A72" t="s">
        <v>96</v>
      </c>
      <c r="B72">
        <v>2</v>
      </c>
      <c r="C72" t="s">
        <v>19</v>
      </c>
      <c r="D72">
        <f>D70+30</f>
        <v>129</v>
      </c>
      <c r="E72">
        <f>E70+7</f>
        <v>200</v>
      </c>
      <c r="F72">
        <f>D72+18</f>
        <v>147</v>
      </c>
      <c r="G72">
        <f>E72+3</f>
        <v>203</v>
      </c>
      <c r="H72" t="s">
        <v>266</v>
      </c>
      <c r="I72">
        <v>8</v>
      </c>
      <c r="J72">
        <v>0</v>
      </c>
      <c r="K72">
        <v>0</v>
      </c>
      <c r="L72">
        <v>0</v>
      </c>
      <c r="N72" t="s">
        <v>95</v>
      </c>
      <c r="O72" t="s">
        <v>39</v>
      </c>
      <c r="Q72">
        <v>3</v>
      </c>
      <c r="R72" t="b">
        <v>1</v>
      </c>
      <c r="S72" t="s">
        <v>312</v>
      </c>
      <c r="T72">
        <v>0</v>
      </c>
    </row>
    <row r="73" spans="1:20">
      <c r="A73" t="s">
        <v>97</v>
      </c>
      <c r="B73">
        <v>2</v>
      </c>
      <c r="C73" t="s">
        <v>19</v>
      </c>
      <c r="D73">
        <f>D76</f>
        <v>148</v>
      </c>
      <c r="E73">
        <f>E72</f>
        <v>200</v>
      </c>
      <c r="F73">
        <f>D77-1</f>
        <v>165</v>
      </c>
      <c r="G73">
        <f>E73+3</f>
        <v>203</v>
      </c>
      <c r="H73" t="s">
        <v>266</v>
      </c>
      <c r="I73">
        <v>8</v>
      </c>
      <c r="J73">
        <v>0</v>
      </c>
      <c r="K73">
        <v>0</v>
      </c>
      <c r="L73">
        <v>0</v>
      </c>
      <c r="N73" t="s">
        <v>95</v>
      </c>
      <c r="O73" t="s">
        <v>39</v>
      </c>
      <c r="Q73">
        <v>3</v>
      </c>
      <c r="R73" t="b">
        <v>1</v>
      </c>
      <c r="S73" t="s">
        <v>312</v>
      </c>
      <c r="T73">
        <v>0</v>
      </c>
    </row>
    <row r="74" spans="1:20">
      <c r="A74" t="s">
        <v>98</v>
      </c>
      <c r="B74">
        <v>2</v>
      </c>
      <c r="C74" t="s">
        <v>19</v>
      </c>
      <c r="D74">
        <f>D77-1</f>
        <v>165</v>
      </c>
      <c r="E74">
        <f t="shared" ref="E74:E78" si="0">E73</f>
        <v>200</v>
      </c>
      <c r="F74">
        <f>D78+1</f>
        <v>185</v>
      </c>
      <c r="G74">
        <f>E74+3</f>
        <v>203</v>
      </c>
      <c r="H74" t="s">
        <v>266</v>
      </c>
      <c r="I74">
        <v>8</v>
      </c>
      <c r="J74">
        <v>0</v>
      </c>
      <c r="K74">
        <v>0</v>
      </c>
      <c r="L74">
        <v>0</v>
      </c>
      <c r="N74" t="s">
        <v>95</v>
      </c>
      <c r="O74" t="s">
        <v>39</v>
      </c>
      <c r="Q74">
        <v>3</v>
      </c>
      <c r="R74" t="b">
        <v>1</v>
      </c>
      <c r="S74" t="s">
        <v>312</v>
      </c>
      <c r="T74">
        <v>0</v>
      </c>
    </row>
    <row r="75" spans="1:20">
      <c r="A75" t="s">
        <v>99</v>
      </c>
      <c r="B75">
        <v>2</v>
      </c>
      <c r="C75" t="s">
        <v>19</v>
      </c>
      <c r="D75">
        <f>D78</f>
        <v>184</v>
      </c>
      <c r="E75">
        <f t="shared" si="0"/>
        <v>200</v>
      </c>
      <c r="F75">
        <f>D75+18</f>
        <v>202</v>
      </c>
      <c r="G75">
        <f>E75+3</f>
        <v>203</v>
      </c>
      <c r="H75" t="s">
        <v>266</v>
      </c>
      <c r="I75">
        <v>8</v>
      </c>
      <c r="J75">
        <v>0</v>
      </c>
      <c r="K75">
        <v>0</v>
      </c>
      <c r="L75">
        <v>0</v>
      </c>
      <c r="N75" t="s">
        <v>95</v>
      </c>
      <c r="O75" t="s">
        <v>39</v>
      </c>
      <c r="Q75">
        <v>3</v>
      </c>
      <c r="R75" t="b">
        <v>1</v>
      </c>
      <c r="S75" t="s">
        <v>312</v>
      </c>
      <c r="T75">
        <v>0</v>
      </c>
    </row>
    <row r="76" spans="1:20">
      <c r="A76" t="s">
        <v>86</v>
      </c>
      <c r="B76">
        <v>2</v>
      </c>
      <c r="C76" t="s">
        <v>26</v>
      </c>
      <c r="D76">
        <f>F72+1</f>
        <v>148</v>
      </c>
      <c r="E76">
        <f t="shared" si="0"/>
        <v>200</v>
      </c>
      <c r="F76">
        <f>F72+1</f>
        <v>148</v>
      </c>
      <c r="G76">
        <f>G114+3</f>
        <v>285</v>
      </c>
      <c r="I76">
        <v>0</v>
      </c>
      <c r="J76">
        <v>0</v>
      </c>
      <c r="K76">
        <v>0</v>
      </c>
      <c r="L76">
        <v>0</v>
      </c>
      <c r="N76" t="s">
        <v>95</v>
      </c>
      <c r="O76" t="s">
        <v>26</v>
      </c>
      <c r="Q76">
        <v>4</v>
      </c>
      <c r="R76" t="b">
        <v>0</v>
      </c>
      <c r="S76" t="s">
        <v>312</v>
      </c>
      <c r="T76">
        <v>0</v>
      </c>
    </row>
    <row r="77" spans="1:20">
      <c r="A77" t="s">
        <v>87</v>
      </c>
      <c r="B77">
        <v>2</v>
      </c>
      <c r="C77" t="s">
        <v>26</v>
      </c>
      <c r="D77">
        <f>D76+18</f>
        <v>166</v>
      </c>
      <c r="E77">
        <f t="shared" si="0"/>
        <v>200</v>
      </c>
      <c r="F77">
        <f t="shared" ref="F77:F78" si="1">D77</f>
        <v>166</v>
      </c>
      <c r="G77">
        <f>G76</f>
        <v>285</v>
      </c>
      <c r="I77">
        <v>0</v>
      </c>
      <c r="J77">
        <v>0</v>
      </c>
      <c r="K77">
        <v>0</v>
      </c>
      <c r="L77">
        <v>0</v>
      </c>
      <c r="N77" t="s">
        <v>95</v>
      </c>
      <c r="O77" t="s">
        <v>26</v>
      </c>
      <c r="Q77">
        <v>4</v>
      </c>
      <c r="R77" t="b">
        <v>0</v>
      </c>
      <c r="S77" t="s">
        <v>312</v>
      </c>
      <c r="T77">
        <v>0</v>
      </c>
    </row>
    <row r="78" spans="1:20">
      <c r="A78" t="s">
        <v>88</v>
      </c>
      <c r="B78">
        <v>2</v>
      </c>
      <c r="C78" t="s">
        <v>26</v>
      </c>
      <c r="D78">
        <f>D77+18</f>
        <v>184</v>
      </c>
      <c r="E78">
        <f t="shared" si="0"/>
        <v>200</v>
      </c>
      <c r="F78">
        <f t="shared" si="1"/>
        <v>184</v>
      </c>
      <c r="G78">
        <f>G77</f>
        <v>285</v>
      </c>
      <c r="I78">
        <v>0</v>
      </c>
      <c r="J78">
        <v>0</v>
      </c>
      <c r="K78">
        <v>0</v>
      </c>
      <c r="L78">
        <v>0</v>
      </c>
      <c r="N78" t="s">
        <v>95</v>
      </c>
      <c r="O78" t="s">
        <v>26</v>
      </c>
      <c r="Q78">
        <v>4</v>
      </c>
      <c r="R78" t="b">
        <v>0</v>
      </c>
      <c r="S78" t="s">
        <v>312</v>
      </c>
      <c r="T78">
        <v>0</v>
      </c>
    </row>
    <row r="79" spans="1:20">
      <c r="A79" t="s">
        <v>102</v>
      </c>
      <c r="B79">
        <v>2</v>
      </c>
      <c r="C79" t="s">
        <v>26</v>
      </c>
      <c r="D79">
        <f>D70</f>
        <v>99</v>
      </c>
      <c r="E79">
        <f>E72+10</f>
        <v>210</v>
      </c>
      <c r="F79">
        <f>F70</f>
        <v>204</v>
      </c>
      <c r="G79">
        <f>E79</f>
        <v>210</v>
      </c>
      <c r="I79">
        <v>0</v>
      </c>
      <c r="J79">
        <v>0</v>
      </c>
      <c r="K79">
        <v>0</v>
      </c>
      <c r="L79">
        <v>0</v>
      </c>
      <c r="N79" t="s">
        <v>95</v>
      </c>
      <c r="O79" t="s">
        <v>26</v>
      </c>
      <c r="Q79">
        <v>4</v>
      </c>
      <c r="R79" t="b">
        <v>0</v>
      </c>
      <c r="S79" t="s">
        <v>312</v>
      </c>
      <c r="T79">
        <v>0</v>
      </c>
    </row>
    <row r="80" spans="1:20">
      <c r="A80" t="s">
        <v>107</v>
      </c>
      <c r="B80">
        <v>2</v>
      </c>
      <c r="C80" t="s">
        <v>19</v>
      </c>
      <c r="D80">
        <f>D70+1</f>
        <v>100</v>
      </c>
      <c r="E80">
        <f>E79+2</f>
        <v>212</v>
      </c>
      <c r="F80">
        <f>D80+36</f>
        <v>136</v>
      </c>
      <c r="G80">
        <f>E80+4</f>
        <v>216</v>
      </c>
      <c r="H80" t="s">
        <v>266</v>
      </c>
      <c r="I80">
        <v>8</v>
      </c>
      <c r="J80">
        <v>0</v>
      </c>
      <c r="K80">
        <v>0</v>
      </c>
      <c r="L80">
        <v>0</v>
      </c>
      <c r="N80" t="s">
        <v>95</v>
      </c>
      <c r="O80" t="s">
        <v>26</v>
      </c>
      <c r="Q80">
        <v>3</v>
      </c>
      <c r="R80" t="b">
        <v>1</v>
      </c>
      <c r="S80" t="s">
        <v>312</v>
      </c>
      <c r="T80">
        <v>0</v>
      </c>
    </row>
    <row r="81" spans="1:20">
      <c r="A81" t="s">
        <v>108</v>
      </c>
      <c r="B81">
        <v>2</v>
      </c>
      <c r="C81" t="s">
        <v>19</v>
      </c>
      <c r="D81">
        <f>D72+7</f>
        <v>136</v>
      </c>
      <c r="E81">
        <f>E80+1</f>
        <v>213</v>
      </c>
      <c r="F81">
        <f>D81+4</f>
        <v>140</v>
      </c>
      <c r="G81">
        <f>E81+3</f>
        <v>216</v>
      </c>
      <c r="H81" t="s">
        <v>20</v>
      </c>
      <c r="I81">
        <v>15</v>
      </c>
      <c r="J81">
        <v>1</v>
      </c>
      <c r="K81">
        <v>0</v>
      </c>
      <c r="L81">
        <v>0</v>
      </c>
      <c r="N81" t="s">
        <v>95</v>
      </c>
      <c r="O81" t="s">
        <v>26</v>
      </c>
      <c r="Q81">
        <v>2</v>
      </c>
      <c r="R81" t="b">
        <v>0</v>
      </c>
      <c r="S81" t="s">
        <v>312</v>
      </c>
      <c r="T81">
        <v>0</v>
      </c>
    </row>
    <row r="82" spans="1:20">
      <c r="A82" t="s">
        <v>109</v>
      </c>
      <c r="B82">
        <v>2</v>
      </c>
      <c r="C82" t="s">
        <v>19</v>
      </c>
      <c r="D82">
        <f>D81+18</f>
        <v>154</v>
      </c>
      <c r="E82">
        <f>E81</f>
        <v>213</v>
      </c>
      <c r="F82">
        <f>D82+4</f>
        <v>158</v>
      </c>
      <c r="G82">
        <f>E82+3</f>
        <v>216</v>
      </c>
      <c r="H82" t="s">
        <v>20</v>
      </c>
      <c r="I82">
        <v>15</v>
      </c>
      <c r="J82">
        <v>1</v>
      </c>
      <c r="K82">
        <v>0</v>
      </c>
      <c r="L82">
        <v>0</v>
      </c>
      <c r="N82" t="s">
        <v>95</v>
      </c>
      <c r="O82" t="s">
        <v>26</v>
      </c>
      <c r="Q82">
        <v>2</v>
      </c>
      <c r="R82" t="b">
        <v>0</v>
      </c>
      <c r="S82" t="s">
        <v>312</v>
      </c>
      <c r="T82">
        <v>0</v>
      </c>
    </row>
    <row r="83" spans="1:20">
      <c r="A83" t="s">
        <v>110</v>
      </c>
      <c r="B83">
        <v>2</v>
      </c>
      <c r="C83" t="s">
        <v>19</v>
      </c>
      <c r="D83">
        <f>D82+18</f>
        <v>172</v>
      </c>
      <c r="E83">
        <f>E82</f>
        <v>213</v>
      </c>
      <c r="F83">
        <f>D83+4</f>
        <v>176</v>
      </c>
      <c r="G83">
        <f>E83+3</f>
        <v>216</v>
      </c>
      <c r="H83" t="s">
        <v>20</v>
      </c>
      <c r="I83">
        <v>15</v>
      </c>
      <c r="J83">
        <v>1</v>
      </c>
      <c r="K83">
        <v>0</v>
      </c>
      <c r="L83">
        <v>0</v>
      </c>
      <c r="N83" t="s">
        <v>95</v>
      </c>
      <c r="O83" t="s">
        <v>26</v>
      </c>
      <c r="Q83">
        <v>2</v>
      </c>
      <c r="R83" t="b">
        <v>0</v>
      </c>
      <c r="S83" t="s">
        <v>312</v>
      </c>
      <c r="T83">
        <v>0</v>
      </c>
    </row>
    <row r="84" spans="1:20">
      <c r="A84" t="s">
        <v>111</v>
      </c>
      <c r="B84">
        <v>2</v>
      </c>
      <c r="C84" t="s">
        <v>19</v>
      </c>
      <c r="D84">
        <f>D83+18</f>
        <v>190</v>
      </c>
      <c r="E84">
        <f>E83</f>
        <v>213</v>
      </c>
      <c r="F84">
        <f>D84+4</f>
        <v>194</v>
      </c>
      <c r="G84">
        <f>E84+3</f>
        <v>216</v>
      </c>
      <c r="H84" t="s">
        <v>20</v>
      </c>
      <c r="I84">
        <v>15</v>
      </c>
      <c r="J84">
        <v>1</v>
      </c>
      <c r="K84">
        <v>0</v>
      </c>
      <c r="L84">
        <v>0</v>
      </c>
      <c r="N84" t="s">
        <v>95</v>
      </c>
      <c r="O84" t="s">
        <v>26</v>
      </c>
      <c r="Q84">
        <v>2</v>
      </c>
      <c r="R84" t="b">
        <v>0</v>
      </c>
      <c r="S84" t="s">
        <v>312</v>
      </c>
      <c r="T84">
        <v>0</v>
      </c>
    </row>
    <row r="85" spans="1:20">
      <c r="A85" t="s">
        <v>112</v>
      </c>
      <c r="B85">
        <v>2</v>
      </c>
      <c r="C85" t="s">
        <v>19</v>
      </c>
      <c r="D85">
        <f t="shared" ref="D85:D114" si="2">D80</f>
        <v>100</v>
      </c>
      <c r="E85">
        <f>E80+11</f>
        <v>223</v>
      </c>
      <c r="F85">
        <f>F80</f>
        <v>136</v>
      </c>
      <c r="G85">
        <f>E85+4</f>
        <v>227</v>
      </c>
      <c r="H85" t="s">
        <v>266</v>
      </c>
      <c r="I85">
        <v>8</v>
      </c>
      <c r="J85">
        <v>0</v>
      </c>
      <c r="K85">
        <v>0</v>
      </c>
      <c r="L85">
        <v>0</v>
      </c>
      <c r="N85" t="s">
        <v>95</v>
      </c>
      <c r="O85" t="s">
        <v>26</v>
      </c>
      <c r="Q85">
        <v>3</v>
      </c>
      <c r="R85" t="b">
        <v>1</v>
      </c>
      <c r="S85" t="s">
        <v>312</v>
      </c>
      <c r="T85">
        <v>0</v>
      </c>
    </row>
    <row r="86" spans="1:20">
      <c r="A86" t="s">
        <v>113</v>
      </c>
      <c r="B86">
        <v>2</v>
      </c>
      <c r="C86" t="s">
        <v>19</v>
      </c>
      <c r="D86">
        <f t="shared" si="2"/>
        <v>136</v>
      </c>
      <c r="E86">
        <f>E85+1</f>
        <v>224</v>
      </c>
      <c r="F86">
        <f>D86+4</f>
        <v>140</v>
      </c>
      <c r="G86">
        <f>E86+3</f>
        <v>227</v>
      </c>
      <c r="H86" t="s">
        <v>20</v>
      </c>
      <c r="I86">
        <v>15</v>
      </c>
      <c r="J86">
        <v>1</v>
      </c>
      <c r="K86">
        <v>0</v>
      </c>
      <c r="L86">
        <v>0</v>
      </c>
      <c r="N86" t="s">
        <v>95</v>
      </c>
      <c r="O86" t="s">
        <v>26</v>
      </c>
      <c r="Q86">
        <v>2</v>
      </c>
      <c r="R86" t="b">
        <v>0</v>
      </c>
      <c r="S86" t="s">
        <v>312</v>
      </c>
      <c r="T86">
        <v>0</v>
      </c>
    </row>
    <row r="87" spans="1:20">
      <c r="A87" t="s">
        <v>114</v>
      </c>
      <c r="B87">
        <v>2</v>
      </c>
      <c r="C87" t="s">
        <v>19</v>
      </c>
      <c r="D87">
        <f t="shared" si="2"/>
        <v>154</v>
      </c>
      <c r="E87">
        <f>E86</f>
        <v>224</v>
      </c>
      <c r="F87">
        <f>D87+4</f>
        <v>158</v>
      </c>
      <c r="G87">
        <f>E87+3</f>
        <v>227</v>
      </c>
      <c r="H87" t="s">
        <v>20</v>
      </c>
      <c r="I87">
        <v>15</v>
      </c>
      <c r="J87">
        <v>1</v>
      </c>
      <c r="K87">
        <v>0</v>
      </c>
      <c r="L87">
        <v>0</v>
      </c>
      <c r="N87" t="s">
        <v>95</v>
      </c>
      <c r="O87" t="s">
        <v>26</v>
      </c>
      <c r="Q87">
        <v>2</v>
      </c>
      <c r="R87" t="b">
        <v>0</v>
      </c>
      <c r="S87" t="s">
        <v>312</v>
      </c>
      <c r="T87">
        <v>0</v>
      </c>
    </row>
    <row r="88" spans="1:20">
      <c r="A88" t="s">
        <v>115</v>
      </c>
      <c r="B88">
        <v>2</v>
      </c>
      <c r="C88" t="s">
        <v>19</v>
      </c>
      <c r="D88">
        <f t="shared" si="2"/>
        <v>172</v>
      </c>
      <c r="E88">
        <f>E87</f>
        <v>224</v>
      </c>
      <c r="F88">
        <f>D88+4</f>
        <v>176</v>
      </c>
      <c r="G88">
        <f>E88+3</f>
        <v>227</v>
      </c>
      <c r="H88" t="s">
        <v>20</v>
      </c>
      <c r="I88">
        <v>15</v>
      </c>
      <c r="J88">
        <v>1</v>
      </c>
      <c r="K88">
        <v>0</v>
      </c>
      <c r="L88">
        <v>0</v>
      </c>
      <c r="N88" t="s">
        <v>95</v>
      </c>
      <c r="O88" t="s">
        <v>26</v>
      </c>
      <c r="Q88">
        <v>2</v>
      </c>
      <c r="R88" t="b">
        <v>0</v>
      </c>
      <c r="S88" t="s">
        <v>312</v>
      </c>
      <c r="T88">
        <v>0</v>
      </c>
    </row>
    <row r="89" spans="1:20">
      <c r="A89" t="s">
        <v>116</v>
      </c>
      <c r="B89">
        <v>2</v>
      </c>
      <c r="C89" t="s">
        <v>19</v>
      </c>
      <c r="D89">
        <f t="shared" si="2"/>
        <v>190</v>
      </c>
      <c r="E89">
        <f>E88</f>
        <v>224</v>
      </c>
      <c r="F89">
        <f>D89+4</f>
        <v>194</v>
      </c>
      <c r="G89">
        <f>E89+3</f>
        <v>227</v>
      </c>
      <c r="H89" t="s">
        <v>20</v>
      </c>
      <c r="I89">
        <v>15</v>
      </c>
      <c r="J89">
        <v>1</v>
      </c>
      <c r="K89">
        <v>0</v>
      </c>
      <c r="L89">
        <v>0</v>
      </c>
      <c r="N89" t="s">
        <v>95</v>
      </c>
      <c r="O89" t="s">
        <v>26</v>
      </c>
      <c r="Q89">
        <v>2</v>
      </c>
      <c r="R89" t="b">
        <v>0</v>
      </c>
      <c r="S89" t="s">
        <v>312</v>
      </c>
      <c r="T89">
        <v>0</v>
      </c>
    </row>
    <row r="90" spans="1:20">
      <c r="A90" t="s">
        <v>117</v>
      </c>
      <c r="B90">
        <v>2</v>
      </c>
      <c r="C90" t="s">
        <v>19</v>
      </c>
      <c r="D90">
        <f t="shared" si="2"/>
        <v>100</v>
      </c>
      <c r="E90">
        <f>E85+11</f>
        <v>234</v>
      </c>
      <c r="F90">
        <f>F85</f>
        <v>136</v>
      </c>
      <c r="G90">
        <f>E90+4</f>
        <v>238</v>
      </c>
      <c r="H90" t="s">
        <v>266</v>
      </c>
      <c r="I90">
        <v>8</v>
      </c>
      <c r="J90">
        <v>0</v>
      </c>
      <c r="K90">
        <v>0</v>
      </c>
      <c r="L90">
        <v>0</v>
      </c>
      <c r="N90" t="s">
        <v>95</v>
      </c>
      <c r="O90" t="s">
        <v>26</v>
      </c>
      <c r="Q90">
        <v>3</v>
      </c>
      <c r="R90" t="b">
        <v>1</v>
      </c>
      <c r="S90" t="s">
        <v>312</v>
      </c>
      <c r="T90">
        <v>0</v>
      </c>
    </row>
    <row r="91" spans="1:20">
      <c r="A91" t="s">
        <v>118</v>
      </c>
      <c r="B91">
        <v>2</v>
      </c>
      <c r="C91" t="s">
        <v>19</v>
      </c>
      <c r="D91">
        <f t="shared" si="2"/>
        <v>136</v>
      </c>
      <c r="E91">
        <f>E90+1</f>
        <v>235</v>
      </c>
      <c r="F91">
        <f>D91+4</f>
        <v>140</v>
      </c>
      <c r="G91">
        <f>E91+3</f>
        <v>238</v>
      </c>
      <c r="H91" t="s">
        <v>20</v>
      </c>
      <c r="I91">
        <v>15</v>
      </c>
      <c r="J91">
        <v>1</v>
      </c>
      <c r="K91">
        <v>0</v>
      </c>
      <c r="L91">
        <v>0</v>
      </c>
      <c r="N91" t="s">
        <v>95</v>
      </c>
      <c r="O91" t="s">
        <v>26</v>
      </c>
      <c r="Q91">
        <v>2</v>
      </c>
      <c r="R91" t="b">
        <v>0</v>
      </c>
      <c r="S91" t="s">
        <v>312</v>
      </c>
      <c r="T91">
        <v>0</v>
      </c>
    </row>
    <row r="92" spans="1:20">
      <c r="A92" t="s">
        <v>119</v>
      </c>
      <c r="B92">
        <v>2</v>
      </c>
      <c r="C92" t="s">
        <v>19</v>
      </c>
      <c r="D92">
        <f t="shared" si="2"/>
        <v>154</v>
      </c>
      <c r="E92">
        <f>E91</f>
        <v>235</v>
      </c>
      <c r="F92">
        <f>D92+4</f>
        <v>158</v>
      </c>
      <c r="G92">
        <f>E92+3</f>
        <v>238</v>
      </c>
      <c r="H92" t="s">
        <v>20</v>
      </c>
      <c r="I92">
        <v>15</v>
      </c>
      <c r="J92">
        <v>1</v>
      </c>
      <c r="K92">
        <v>0</v>
      </c>
      <c r="L92">
        <v>0</v>
      </c>
      <c r="N92" t="s">
        <v>95</v>
      </c>
      <c r="O92" t="s">
        <v>26</v>
      </c>
      <c r="Q92">
        <v>2</v>
      </c>
      <c r="R92" t="b">
        <v>0</v>
      </c>
      <c r="S92" t="s">
        <v>312</v>
      </c>
      <c r="T92">
        <v>0</v>
      </c>
    </row>
    <row r="93" spans="1:20">
      <c r="A93" t="s">
        <v>120</v>
      </c>
      <c r="B93">
        <v>2</v>
      </c>
      <c r="C93" t="s">
        <v>19</v>
      </c>
      <c r="D93">
        <f t="shared" si="2"/>
        <v>172</v>
      </c>
      <c r="E93">
        <f>E92</f>
        <v>235</v>
      </c>
      <c r="F93">
        <f>D93+4</f>
        <v>176</v>
      </c>
      <c r="G93">
        <f>E93+3</f>
        <v>238</v>
      </c>
      <c r="H93" t="s">
        <v>20</v>
      </c>
      <c r="I93">
        <v>15</v>
      </c>
      <c r="J93">
        <v>1</v>
      </c>
      <c r="K93">
        <v>0</v>
      </c>
      <c r="L93">
        <v>0</v>
      </c>
      <c r="N93" t="s">
        <v>95</v>
      </c>
      <c r="O93" t="s">
        <v>26</v>
      </c>
      <c r="Q93">
        <v>2</v>
      </c>
      <c r="R93" t="b">
        <v>0</v>
      </c>
      <c r="S93" t="s">
        <v>312</v>
      </c>
      <c r="T93">
        <v>0</v>
      </c>
    </row>
    <row r="94" spans="1:20">
      <c r="A94" t="s">
        <v>121</v>
      </c>
      <c r="B94">
        <v>2</v>
      </c>
      <c r="C94" t="s">
        <v>19</v>
      </c>
      <c r="D94">
        <f t="shared" si="2"/>
        <v>190</v>
      </c>
      <c r="E94">
        <f>E93</f>
        <v>235</v>
      </c>
      <c r="F94">
        <f>D94+4</f>
        <v>194</v>
      </c>
      <c r="G94">
        <f>E94+3</f>
        <v>238</v>
      </c>
      <c r="H94" t="s">
        <v>20</v>
      </c>
      <c r="I94">
        <v>15</v>
      </c>
      <c r="J94">
        <v>1</v>
      </c>
      <c r="K94">
        <v>0</v>
      </c>
      <c r="L94">
        <v>0</v>
      </c>
      <c r="N94" t="s">
        <v>95</v>
      </c>
      <c r="O94" t="s">
        <v>26</v>
      </c>
      <c r="Q94">
        <v>2</v>
      </c>
      <c r="R94" t="b">
        <v>0</v>
      </c>
      <c r="S94" t="s">
        <v>312</v>
      </c>
      <c r="T94">
        <v>0</v>
      </c>
    </row>
    <row r="95" spans="1:20">
      <c r="A95" t="s">
        <v>122</v>
      </c>
      <c r="B95">
        <v>2</v>
      </c>
      <c r="C95" t="s">
        <v>19</v>
      </c>
      <c r="D95">
        <f t="shared" si="2"/>
        <v>100</v>
      </c>
      <c r="E95">
        <f>E90+11</f>
        <v>245</v>
      </c>
      <c r="F95">
        <f>F90</f>
        <v>136</v>
      </c>
      <c r="G95">
        <f>E95+4</f>
        <v>249</v>
      </c>
      <c r="H95" t="s">
        <v>266</v>
      </c>
      <c r="I95">
        <v>8</v>
      </c>
      <c r="J95">
        <v>0</v>
      </c>
      <c r="K95">
        <v>0</v>
      </c>
      <c r="L95">
        <v>0</v>
      </c>
      <c r="N95" t="s">
        <v>95</v>
      </c>
      <c r="O95" t="s">
        <v>26</v>
      </c>
      <c r="Q95">
        <v>3</v>
      </c>
      <c r="R95" t="b">
        <v>1</v>
      </c>
      <c r="S95" t="s">
        <v>312</v>
      </c>
      <c r="T95">
        <v>0</v>
      </c>
    </row>
    <row r="96" spans="1:20">
      <c r="A96" t="s">
        <v>123</v>
      </c>
      <c r="B96">
        <v>2</v>
      </c>
      <c r="C96" t="s">
        <v>19</v>
      </c>
      <c r="D96">
        <f t="shared" si="2"/>
        <v>136</v>
      </c>
      <c r="E96">
        <f>E95+1</f>
        <v>246</v>
      </c>
      <c r="F96">
        <f>D96+4</f>
        <v>140</v>
      </c>
      <c r="G96">
        <f>E96+3</f>
        <v>249</v>
      </c>
      <c r="H96" t="s">
        <v>20</v>
      </c>
      <c r="I96">
        <v>15</v>
      </c>
      <c r="J96">
        <v>1</v>
      </c>
      <c r="K96">
        <v>0</v>
      </c>
      <c r="L96">
        <v>0</v>
      </c>
      <c r="N96" t="s">
        <v>95</v>
      </c>
      <c r="O96" t="s">
        <v>26</v>
      </c>
      <c r="Q96">
        <v>2</v>
      </c>
      <c r="R96" t="b">
        <v>0</v>
      </c>
      <c r="S96" t="s">
        <v>312</v>
      </c>
      <c r="T96">
        <v>0</v>
      </c>
    </row>
    <row r="97" spans="1:20">
      <c r="A97" t="s">
        <v>124</v>
      </c>
      <c r="B97">
        <v>2</v>
      </c>
      <c r="C97" t="s">
        <v>19</v>
      </c>
      <c r="D97">
        <f t="shared" si="2"/>
        <v>154</v>
      </c>
      <c r="E97">
        <f>E96</f>
        <v>246</v>
      </c>
      <c r="F97">
        <f>D97+4</f>
        <v>158</v>
      </c>
      <c r="G97">
        <f>E97+3</f>
        <v>249</v>
      </c>
      <c r="H97" t="s">
        <v>20</v>
      </c>
      <c r="I97">
        <v>15</v>
      </c>
      <c r="J97">
        <v>1</v>
      </c>
      <c r="K97">
        <v>0</v>
      </c>
      <c r="L97">
        <v>0</v>
      </c>
      <c r="N97" t="s">
        <v>95</v>
      </c>
      <c r="O97" t="s">
        <v>26</v>
      </c>
      <c r="Q97">
        <v>2</v>
      </c>
      <c r="R97" t="b">
        <v>0</v>
      </c>
      <c r="S97" t="s">
        <v>312</v>
      </c>
      <c r="T97">
        <v>0</v>
      </c>
    </row>
    <row r="98" spans="1:20">
      <c r="A98" t="s">
        <v>125</v>
      </c>
      <c r="B98">
        <v>2</v>
      </c>
      <c r="C98" t="s">
        <v>19</v>
      </c>
      <c r="D98">
        <f t="shared" si="2"/>
        <v>172</v>
      </c>
      <c r="E98">
        <f>E97</f>
        <v>246</v>
      </c>
      <c r="F98">
        <f>D98+4</f>
        <v>176</v>
      </c>
      <c r="G98">
        <f>E98+3</f>
        <v>249</v>
      </c>
      <c r="H98" t="s">
        <v>20</v>
      </c>
      <c r="I98">
        <v>15</v>
      </c>
      <c r="J98">
        <v>1</v>
      </c>
      <c r="K98">
        <v>0</v>
      </c>
      <c r="L98">
        <v>0</v>
      </c>
      <c r="N98" t="s">
        <v>95</v>
      </c>
      <c r="O98" t="s">
        <v>26</v>
      </c>
      <c r="Q98">
        <v>2</v>
      </c>
      <c r="R98" t="b">
        <v>0</v>
      </c>
      <c r="S98" t="s">
        <v>312</v>
      </c>
      <c r="T98">
        <v>0</v>
      </c>
    </row>
    <row r="99" spans="1:20">
      <c r="A99" t="s">
        <v>126</v>
      </c>
      <c r="B99">
        <v>2</v>
      </c>
      <c r="C99" t="s">
        <v>19</v>
      </c>
      <c r="D99">
        <f t="shared" si="2"/>
        <v>190</v>
      </c>
      <c r="E99">
        <f>E98</f>
        <v>246</v>
      </c>
      <c r="F99">
        <f>D99+4</f>
        <v>194</v>
      </c>
      <c r="G99">
        <f>E99+3</f>
        <v>249</v>
      </c>
      <c r="H99" t="s">
        <v>20</v>
      </c>
      <c r="I99">
        <v>15</v>
      </c>
      <c r="J99">
        <v>1</v>
      </c>
      <c r="K99">
        <v>0</v>
      </c>
      <c r="L99">
        <v>0</v>
      </c>
      <c r="N99" t="s">
        <v>95</v>
      </c>
      <c r="O99" t="s">
        <v>26</v>
      </c>
      <c r="Q99">
        <v>2</v>
      </c>
      <c r="R99" t="b">
        <v>0</v>
      </c>
      <c r="S99" t="s">
        <v>312</v>
      </c>
      <c r="T99">
        <v>0</v>
      </c>
    </row>
    <row r="100" spans="1:20">
      <c r="A100" t="s">
        <v>127</v>
      </c>
      <c r="B100">
        <v>2</v>
      </c>
      <c r="C100" t="s">
        <v>19</v>
      </c>
      <c r="D100">
        <f t="shared" si="2"/>
        <v>100</v>
      </c>
      <c r="E100">
        <f>E95+11</f>
        <v>256</v>
      </c>
      <c r="F100">
        <f>F95</f>
        <v>136</v>
      </c>
      <c r="G100">
        <f>E100+4</f>
        <v>260</v>
      </c>
      <c r="H100" t="s">
        <v>266</v>
      </c>
      <c r="I100">
        <v>8</v>
      </c>
      <c r="J100">
        <v>0</v>
      </c>
      <c r="K100">
        <v>0</v>
      </c>
      <c r="L100">
        <v>0</v>
      </c>
      <c r="N100" t="s">
        <v>95</v>
      </c>
      <c r="O100" t="s">
        <v>26</v>
      </c>
      <c r="Q100">
        <v>3</v>
      </c>
      <c r="R100" t="b">
        <v>1</v>
      </c>
      <c r="S100" t="s">
        <v>312</v>
      </c>
      <c r="T100">
        <v>0</v>
      </c>
    </row>
    <row r="101" spans="1:20">
      <c r="A101" t="s">
        <v>128</v>
      </c>
      <c r="B101">
        <v>2</v>
      </c>
      <c r="C101" t="s">
        <v>19</v>
      </c>
      <c r="D101">
        <f t="shared" si="2"/>
        <v>136</v>
      </c>
      <c r="E101">
        <f>E100+1</f>
        <v>257</v>
      </c>
      <c r="F101">
        <f>D101+4</f>
        <v>140</v>
      </c>
      <c r="G101">
        <f>E101+3</f>
        <v>260</v>
      </c>
      <c r="H101" t="s">
        <v>20</v>
      </c>
      <c r="I101">
        <v>15</v>
      </c>
      <c r="J101">
        <v>1</v>
      </c>
      <c r="K101">
        <v>0</v>
      </c>
      <c r="L101">
        <v>0</v>
      </c>
      <c r="N101" t="s">
        <v>95</v>
      </c>
      <c r="O101" t="s">
        <v>26</v>
      </c>
      <c r="Q101">
        <v>2</v>
      </c>
      <c r="R101" t="b">
        <v>0</v>
      </c>
      <c r="S101" t="s">
        <v>312</v>
      </c>
      <c r="T101">
        <v>0</v>
      </c>
    </row>
    <row r="102" spans="1:20">
      <c r="A102" t="s">
        <v>129</v>
      </c>
      <c r="B102">
        <v>2</v>
      </c>
      <c r="C102" t="s">
        <v>19</v>
      </c>
      <c r="D102">
        <f t="shared" si="2"/>
        <v>154</v>
      </c>
      <c r="E102">
        <f>E101</f>
        <v>257</v>
      </c>
      <c r="F102">
        <f>D102+4</f>
        <v>158</v>
      </c>
      <c r="G102">
        <f>E102+3</f>
        <v>260</v>
      </c>
      <c r="H102" t="s">
        <v>20</v>
      </c>
      <c r="I102">
        <v>15</v>
      </c>
      <c r="J102">
        <v>1</v>
      </c>
      <c r="K102">
        <v>0</v>
      </c>
      <c r="L102">
        <v>0</v>
      </c>
      <c r="N102" t="s">
        <v>95</v>
      </c>
      <c r="O102" t="s">
        <v>26</v>
      </c>
      <c r="Q102">
        <v>2</v>
      </c>
      <c r="R102" t="b">
        <v>0</v>
      </c>
      <c r="S102" t="s">
        <v>312</v>
      </c>
      <c r="T102">
        <v>0</v>
      </c>
    </row>
    <row r="103" spans="1:20">
      <c r="A103" t="s">
        <v>130</v>
      </c>
      <c r="B103">
        <v>2</v>
      </c>
      <c r="C103" t="s">
        <v>19</v>
      </c>
      <c r="D103">
        <f t="shared" si="2"/>
        <v>172</v>
      </c>
      <c r="E103">
        <f>E102</f>
        <v>257</v>
      </c>
      <c r="F103">
        <f>D103+4</f>
        <v>176</v>
      </c>
      <c r="G103">
        <f>E103+3</f>
        <v>260</v>
      </c>
      <c r="H103" t="s">
        <v>20</v>
      </c>
      <c r="I103">
        <v>15</v>
      </c>
      <c r="J103">
        <v>1</v>
      </c>
      <c r="K103">
        <v>0</v>
      </c>
      <c r="L103">
        <v>0</v>
      </c>
      <c r="N103" t="s">
        <v>95</v>
      </c>
      <c r="O103" t="s">
        <v>26</v>
      </c>
      <c r="Q103">
        <v>2</v>
      </c>
      <c r="R103" t="b">
        <v>0</v>
      </c>
      <c r="S103" t="s">
        <v>312</v>
      </c>
      <c r="T103">
        <v>0</v>
      </c>
    </row>
    <row r="104" spans="1:20">
      <c r="A104" t="s">
        <v>131</v>
      </c>
      <c r="B104">
        <v>2</v>
      </c>
      <c r="C104" t="s">
        <v>19</v>
      </c>
      <c r="D104">
        <f t="shared" si="2"/>
        <v>190</v>
      </c>
      <c r="E104">
        <f>E103</f>
        <v>257</v>
      </c>
      <c r="F104">
        <f>D104+4</f>
        <v>194</v>
      </c>
      <c r="G104">
        <f>E104+3</f>
        <v>260</v>
      </c>
      <c r="H104" t="s">
        <v>20</v>
      </c>
      <c r="I104">
        <v>15</v>
      </c>
      <c r="J104">
        <v>1</v>
      </c>
      <c r="K104">
        <v>0</v>
      </c>
      <c r="L104">
        <v>0</v>
      </c>
      <c r="N104" t="s">
        <v>95</v>
      </c>
      <c r="O104" t="s">
        <v>26</v>
      </c>
      <c r="Q104">
        <v>2</v>
      </c>
      <c r="R104" t="b">
        <v>0</v>
      </c>
      <c r="S104" t="s">
        <v>312</v>
      </c>
      <c r="T104">
        <v>0</v>
      </c>
    </row>
    <row r="105" spans="1:20">
      <c r="A105" t="s">
        <v>132</v>
      </c>
      <c r="B105">
        <v>2</v>
      </c>
      <c r="C105" t="s">
        <v>19</v>
      </c>
      <c r="D105">
        <f t="shared" si="2"/>
        <v>100</v>
      </c>
      <c r="E105">
        <f>E100+11</f>
        <v>267</v>
      </c>
      <c r="F105">
        <f>F100</f>
        <v>136</v>
      </c>
      <c r="G105">
        <f>E105+4</f>
        <v>271</v>
      </c>
      <c r="H105" t="s">
        <v>266</v>
      </c>
      <c r="I105">
        <v>8</v>
      </c>
      <c r="J105">
        <v>0</v>
      </c>
      <c r="K105">
        <v>0</v>
      </c>
      <c r="L105">
        <v>0</v>
      </c>
      <c r="N105" t="s">
        <v>95</v>
      </c>
      <c r="O105" t="s">
        <v>26</v>
      </c>
      <c r="Q105">
        <v>3</v>
      </c>
      <c r="R105" t="b">
        <v>1</v>
      </c>
      <c r="S105" t="s">
        <v>312</v>
      </c>
      <c r="T105">
        <v>0</v>
      </c>
    </row>
    <row r="106" spans="1:20">
      <c r="A106" t="s">
        <v>133</v>
      </c>
      <c r="B106">
        <v>2</v>
      </c>
      <c r="C106" t="s">
        <v>19</v>
      </c>
      <c r="D106">
        <f t="shared" si="2"/>
        <v>136</v>
      </c>
      <c r="E106">
        <f>E105+1</f>
        <v>268</v>
      </c>
      <c r="F106">
        <f>D106+4</f>
        <v>140</v>
      </c>
      <c r="G106">
        <f>E106+3</f>
        <v>271</v>
      </c>
      <c r="H106" t="s">
        <v>20</v>
      </c>
      <c r="I106">
        <v>15</v>
      </c>
      <c r="J106">
        <v>1</v>
      </c>
      <c r="K106">
        <v>0</v>
      </c>
      <c r="L106">
        <v>0</v>
      </c>
      <c r="N106" t="s">
        <v>95</v>
      </c>
      <c r="O106" t="s">
        <v>26</v>
      </c>
      <c r="Q106">
        <v>2</v>
      </c>
      <c r="R106" t="b">
        <v>0</v>
      </c>
      <c r="S106" t="s">
        <v>312</v>
      </c>
      <c r="T106">
        <v>0</v>
      </c>
    </row>
    <row r="107" spans="1:20">
      <c r="A107" t="s">
        <v>134</v>
      </c>
      <c r="B107">
        <v>2</v>
      </c>
      <c r="C107" t="s">
        <v>19</v>
      </c>
      <c r="D107">
        <f t="shared" si="2"/>
        <v>154</v>
      </c>
      <c r="E107">
        <f>E106</f>
        <v>268</v>
      </c>
      <c r="F107">
        <f>D107+4</f>
        <v>158</v>
      </c>
      <c r="G107">
        <f>E107+3</f>
        <v>271</v>
      </c>
      <c r="H107" t="s">
        <v>20</v>
      </c>
      <c r="I107">
        <v>15</v>
      </c>
      <c r="J107">
        <v>1</v>
      </c>
      <c r="K107">
        <v>0</v>
      </c>
      <c r="L107">
        <v>0</v>
      </c>
      <c r="N107" t="s">
        <v>95</v>
      </c>
      <c r="O107" t="s">
        <v>26</v>
      </c>
      <c r="Q107">
        <v>2</v>
      </c>
      <c r="R107" t="b">
        <v>0</v>
      </c>
      <c r="S107" t="s">
        <v>312</v>
      </c>
      <c r="T107">
        <v>0</v>
      </c>
    </row>
    <row r="108" spans="1:20">
      <c r="A108" t="s">
        <v>135</v>
      </c>
      <c r="B108">
        <v>2</v>
      </c>
      <c r="C108" t="s">
        <v>19</v>
      </c>
      <c r="D108">
        <f t="shared" si="2"/>
        <v>172</v>
      </c>
      <c r="E108">
        <f>E107</f>
        <v>268</v>
      </c>
      <c r="F108">
        <f>D108+4</f>
        <v>176</v>
      </c>
      <c r="G108">
        <f>E108+3</f>
        <v>271</v>
      </c>
      <c r="H108" t="s">
        <v>20</v>
      </c>
      <c r="I108">
        <v>15</v>
      </c>
      <c r="J108">
        <v>1</v>
      </c>
      <c r="K108">
        <v>0</v>
      </c>
      <c r="L108">
        <v>0</v>
      </c>
      <c r="N108" t="s">
        <v>95</v>
      </c>
      <c r="O108" t="s">
        <v>26</v>
      </c>
      <c r="Q108">
        <v>2</v>
      </c>
      <c r="R108" t="b">
        <v>0</v>
      </c>
      <c r="S108" t="s">
        <v>312</v>
      </c>
      <c r="T108">
        <v>0</v>
      </c>
    </row>
    <row r="109" spans="1:20">
      <c r="A109" t="s">
        <v>136</v>
      </c>
      <c r="B109">
        <v>2</v>
      </c>
      <c r="C109" t="s">
        <v>19</v>
      </c>
      <c r="D109">
        <f t="shared" si="2"/>
        <v>190</v>
      </c>
      <c r="E109">
        <f>E108</f>
        <v>268</v>
      </c>
      <c r="F109">
        <f>D109+4</f>
        <v>194</v>
      </c>
      <c r="G109">
        <f>E109+3</f>
        <v>271</v>
      </c>
      <c r="H109" t="s">
        <v>20</v>
      </c>
      <c r="I109">
        <v>15</v>
      </c>
      <c r="J109">
        <v>1</v>
      </c>
      <c r="K109">
        <v>0</v>
      </c>
      <c r="L109">
        <v>0</v>
      </c>
      <c r="N109" t="s">
        <v>95</v>
      </c>
      <c r="O109" t="s">
        <v>26</v>
      </c>
      <c r="Q109">
        <v>2</v>
      </c>
      <c r="R109" t="b">
        <v>0</v>
      </c>
      <c r="S109" t="s">
        <v>312</v>
      </c>
      <c r="T109">
        <v>0</v>
      </c>
    </row>
    <row r="110" spans="1:20">
      <c r="A110" t="s">
        <v>137</v>
      </c>
      <c r="B110">
        <v>2</v>
      </c>
      <c r="C110" t="s">
        <v>19</v>
      </c>
      <c r="D110">
        <f t="shared" si="2"/>
        <v>100</v>
      </c>
      <c r="E110">
        <f>E105+11</f>
        <v>278</v>
      </c>
      <c r="F110">
        <f>F105</f>
        <v>136</v>
      </c>
      <c r="G110">
        <f>E110+4</f>
        <v>282</v>
      </c>
      <c r="H110" t="s">
        <v>266</v>
      </c>
      <c r="I110">
        <v>8</v>
      </c>
      <c r="J110">
        <v>0</v>
      </c>
      <c r="K110">
        <v>0</v>
      </c>
      <c r="L110">
        <v>0</v>
      </c>
      <c r="N110" t="s">
        <v>95</v>
      </c>
      <c r="O110" t="s">
        <v>26</v>
      </c>
      <c r="Q110">
        <v>3</v>
      </c>
      <c r="R110" t="b">
        <v>1</v>
      </c>
      <c r="S110" t="s">
        <v>312</v>
      </c>
      <c r="T110">
        <v>0</v>
      </c>
    </row>
    <row r="111" spans="1:20">
      <c r="A111" t="s">
        <v>138</v>
      </c>
      <c r="B111">
        <v>2</v>
      </c>
      <c r="C111" t="s">
        <v>19</v>
      </c>
      <c r="D111">
        <f t="shared" si="2"/>
        <v>136</v>
      </c>
      <c r="E111">
        <f>E110+1</f>
        <v>279</v>
      </c>
      <c r="F111">
        <f>D111+4</f>
        <v>140</v>
      </c>
      <c r="G111">
        <f>E111+3</f>
        <v>282</v>
      </c>
      <c r="H111" t="s">
        <v>20</v>
      </c>
      <c r="I111">
        <v>15</v>
      </c>
      <c r="J111">
        <v>1</v>
      </c>
      <c r="K111">
        <v>0</v>
      </c>
      <c r="L111">
        <v>0</v>
      </c>
      <c r="N111" t="s">
        <v>95</v>
      </c>
      <c r="O111" t="s">
        <v>26</v>
      </c>
      <c r="Q111">
        <v>2</v>
      </c>
      <c r="R111" t="b">
        <v>0</v>
      </c>
      <c r="S111" t="s">
        <v>312</v>
      </c>
      <c r="T111">
        <v>0</v>
      </c>
    </row>
    <row r="112" spans="1:20">
      <c r="A112" t="s">
        <v>139</v>
      </c>
      <c r="B112">
        <v>2</v>
      </c>
      <c r="C112" t="s">
        <v>19</v>
      </c>
      <c r="D112">
        <f t="shared" si="2"/>
        <v>154</v>
      </c>
      <c r="E112">
        <f>E111</f>
        <v>279</v>
      </c>
      <c r="F112">
        <f>D112+4</f>
        <v>158</v>
      </c>
      <c r="G112">
        <f>E112+3</f>
        <v>282</v>
      </c>
      <c r="H112" t="s">
        <v>20</v>
      </c>
      <c r="I112">
        <v>15</v>
      </c>
      <c r="J112">
        <v>1</v>
      </c>
      <c r="K112">
        <v>0</v>
      </c>
      <c r="L112">
        <v>0</v>
      </c>
      <c r="N112" t="s">
        <v>95</v>
      </c>
      <c r="O112" t="s">
        <v>26</v>
      </c>
      <c r="Q112">
        <v>2</v>
      </c>
      <c r="R112" t="b">
        <v>0</v>
      </c>
      <c r="S112" t="s">
        <v>312</v>
      </c>
      <c r="T112">
        <v>0</v>
      </c>
    </row>
    <row r="113" spans="1:20">
      <c r="A113" t="s">
        <v>140</v>
      </c>
      <c r="B113">
        <v>2</v>
      </c>
      <c r="C113" t="s">
        <v>19</v>
      </c>
      <c r="D113">
        <f t="shared" si="2"/>
        <v>172</v>
      </c>
      <c r="E113">
        <f>E112</f>
        <v>279</v>
      </c>
      <c r="F113">
        <f>D113+4</f>
        <v>176</v>
      </c>
      <c r="G113">
        <f>E113+3</f>
        <v>282</v>
      </c>
      <c r="H113" t="s">
        <v>20</v>
      </c>
      <c r="I113">
        <v>15</v>
      </c>
      <c r="J113">
        <v>1</v>
      </c>
      <c r="K113">
        <v>0</v>
      </c>
      <c r="L113">
        <v>0</v>
      </c>
      <c r="N113" t="s">
        <v>95</v>
      </c>
      <c r="O113" t="s">
        <v>26</v>
      </c>
      <c r="Q113">
        <v>2</v>
      </c>
      <c r="R113" t="b">
        <v>0</v>
      </c>
      <c r="S113" t="s">
        <v>312</v>
      </c>
      <c r="T113">
        <v>0</v>
      </c>
    </row>
    <row r="114" spans="1:20">
      <c r="A114" t="s">
        <v>141</v>
      </c>
      <c r="B114">
        <v>2</v>
      </c>
      <c r="C114" t="s">
        <v>19</v>
      </c>
      <c r="D114">
        <f t="shared" si="2"/>
        <v>190</v>
      </c>
      <c r="E114">
        <f>E113</f>
        <v>279</v>
      </c>
      <c r="F114">
        <f>D114+4</f>
        <v>194</v>
      </c>
      <c r="G114">
        <f>E114+3</f>
        <v>282</v>
      </c>
      <c r="H114" t="s">
        <v>20</v>
      </c>
      <c r="I114">
        <v>15</v>
      </c>
      <c r="J114">
        <v>1</v>
      </c>
      <c r="K114">
        <v>0</v>
      </c>
      <c r="L114">
        <v>0</v>
      </c>
      <c r="N114" t="s">
        <v>95</v>
      </c>
      <c r="O114" t="s">
        <v>26</v>
      </c>
      <c r="Q114">
        <v>2</v>
      </c>
      <c r="R114" t="b">
        <v>0</v>
      </c>
      <c r="S114" t="s">
        <v>312</v>
      </c>
      <c r="T114">
        <v>0</v>
      </c>
    </row>
    <row r="115" spans="1:20">
      <c r="A115" t="s">
        <v>47</v>
      </c>
      <c r="B115">
        <v>3</v>
      </c>
      <c r="C115" t="s">
        <v>19</v>
      </c>
      <c r="D115">
        <v>7</v>
      </c>
      <c r="E115">
        <v>13</v>
      </c>
      <c r="F115">
        <f>D115+100</f>
        <v>107</v>
      </c>
      <c r="G115">
        <v>16</v>
      </c>
      <c r="H115" t="s">
        <v>266</v>
      </c>
      <c r="I115">
        <v>12</v>
      </c>
      <c r="J115">
        <v>1</v>
      </c>
      <c r="K115">
        <v>0</v>
      </c>
      <c r="L115">
        <v>0</v>
      </c>
      <c r="N115" t="s">
        <v>21</v>
      </c>
      <c r="O115" t="s">
        <v>26</v>
      </c>
      <c r="Q115">
        <v>2</v>
      </c>
      <c r="R115" t="b">
        <v>0</v>
      </c>
      <c r="S115" t="s">
        <v>312</v>
      </c>
      <c r="T115">
        <v>0</v>
      </c>
    </row>
    <row r="116" spans="1:20">
      <c r="A116" t="s">
        <v>48</v>
      </c>
      <c r="B116">
        <v>3</v>
      </c>
      <c r="C116" t="s">
        <v>25</v>
      </c>
      <c r="D116">
        <v>5</v>
      </c>
      <c r="E116">
        <v>18</v>
      </c>
      <c r="F116">
        <f>D116+88</f>
        <v>93</v>
      </c>
      <c r="G116">
        <f>E116+80</f>
        <v>98</v>
      </c>
      <c r="I116">
        <v>0</v>
      </c>
      <c r="J116">
        <v>0</v>
      </c>
      <c r="K116">
        <v>0</v>
      </c>
      <c r="L116">
        <v>0</v>
      </c>
      <c r="N116" t="s">
        <v>21</v>
      </c>
      <c r="O116" t="s">
        <v>26</v>
      </c>
      <c r="Q116">
        <v>2</v>
      </c>
      <c r="R116" t="b">
        <v>0</v>
      </c>
      <c r="S116" t="s">
        <v>312</v>
      </c>
      <c r="T116">
        <v>0</v>
      </c>
    </row>
    <row r="117" spans="1:20">
      <c r="A117" t="s">
        <v>1123</v>
      </c>
      <c r="B117">
        <v>3</v>
      </c>
      <c r="C117" t="s">
        <v>19</v>
      </c>
      <c r="D117">
        <f>D116</f>
        <v>5</v>
      </c>
      <c r="E117">
        <f>G116</f>
        <v>98</v>
      </c>
      <c r="F117">
        <f>F116</f>
        <v>93</v>
      </c>
      <c r="G117">
        <f>E117+3</f>
        <v>101</v>
      </c>
      <c r="H117" t="s">
        <v>266</v>
      </c>
      <c r="I117">
        <v>8</v>
      </c>
      <c r="J117">
        <v>0</v>
      </c>
      <c r="K117">
        <v>1</v>
      </c>
      <c r="L117">
        <v>0</v>
      </c>
      <c r="N117" t="s">
        <v>21</v>
      </c>
      <c r="O117" t="s">
        <v>265</v>
      </c>
      <c r="Q117">
        <v>3</v>
      </c>
      <c r="R117" t="b">
        <v>1</v>
      </c>
      <c r="S117" t="s">
        <v>312</v>
      </c>
      <c r="T117">
        <v>0</v>
      </c>
    </row>
    <row r="118" spans="1:20">
      <c r="A118" t="s">
        <v>78</v>
      </c>
      <c r="B118">
        <v>3</v>
      </c>
      <c r="C118" t="s">
        <v>19</v>
      </c>
      <c r="D118">
        <v>111</v>
      </c>
      <c r="E118">
        <v>13</v>
      </c>
      <c r="F118">
        <f>D118+92</f>
        <v>203</v>
      </c>
      <c r="G118">
        <v>16</v>
      </c>
      <c r="H118" t="s">
        <v>266</v>
      </c>
      <c r="I118">
        <v>12</v>
      </c>
      <c r="J118">
        <v>1</v>
      </c>
      <c r="K118">
        <v>0</v>
      </c>
      <c r="L118">
        <v>0</v>
      </c>
      <c r="N118" t="s">
        <v>21</v>
      </c>
      <c r="O118" t="s">
        <v>26</v>
      </c>
      <c r="Q118">
        <v>2</v>
      </c>
      <c r="R118" t="b">
        <v>0</v>
      </c>
      <c r="S118" t="s">
        <v>312</v>
      </c>
      <c r="T118">
        <v>0</v>
      </c>
    </row>
    <row r="119" spans="1:20">
      <c r="A119" t="s">
        <v>79</v>
      </c>
      <c r="B119">
        <v>3</v>
      </c>
      <c r="C119" t="s">
        <v>25</v>
      </c>
      <c r="D119">
        <f>D118-2</f>
        <v>109</v>
      </c>
      <c r="E119">
        <v>18</v>
      </c>
      <c r="F119">
        <f>D119+88</f>
        <v>197</v>
      </c>
      <c r="G119">
        <f>E119+80</f>
        <v>98</v>
      </c>
      <c r="I119">
        <v>0</v>
      </c>
      <c r="J119">
        <v>0</v>
      </c>
      <c r="K119">
        <v>0</v>
      </c>
      <c r="L119">
        <v>0</v>
      </c>
      <c r="N119" t="s">
        <v>21</v>
      </c>
      <c r="O119" t="s">
        <v>26</v>
      </c>
      <c r="Q119">
        <v>2</v>
      </c>
      <c r="R119" t="b">
        <v>0</v>
      </c>
      <c r="S119" t="s">
        <v>312</v>
      </c>
      <c r="T119">
        <v>0</v>
      </c>
    </row>
    <row r="120" spans="1:20">
      <c r="A120" t="s">
        <v>1124</v>
      </c>
      <c r="B120">
        <v>3</v>
      </c>
      <c r="C120" t="s">
        <v>19</v>
      </c>
      <c r="D120">
        <f>D119</f>
        <v>109</v>
      </c>
      <c r="E120">
        <f>G119</f>
        <v>98</v>
      </c>
      <c r="F120">
        <f>F119</f>
        <v>197</v>
      </c>
      <c r="G120">
        <f>E120+3</f>
        <v>101</v>
      </c>
      <c r="H120" t="s">
        <v>266</v>
      </c>
      <c r="I120">
        <v>8</v>
      </c>
      <c r="J120">
        <v>0</v>
      </c>
      <c r="K120">
        <v>1</v>
      </c>
      <c r="L120">
        <v>0</v>
      </c>
      <c r="N120" t="s">
        <v>21</v>
      </c>
      <c r="O120" t="s">
        <v>265</v>
      </c>
      <c r="Q120">
        <v>3</v>
      </c>
      <c r="R120" t="b">
        <v>1</v>
      </c>
      <c r="S120" t="s">
        <v>312</v>
      </c>
      <c r="T120">
        <v>0</v>
      </c>
    </row>
    <row r="121" spans="1:20">
      <c r="A121" s="2" t="s">
        <v>307</v>
      </c>
      <c r="B121">
        <v>3</v>
      </c>
      <c r="C121" t="s">
        <v>19</v>
      </c>
      <c r="D121">
        <f>D115</f>
        <v>7</v>
      </c>
      <c r="E121">
        <f>G119+7</f>
        <v>105</v>
      </c>
      <c r="F121">
        <f>F118</f>
        <v>203</v>
      </c>
      <c r="G121">
        <f>E121+3</f>
        <v>108</v>
      </c>
      <c r="H121" t="s">
        <v>266</v>
      </c>
      <c r="I121">
        <v>7</v>
      </c>
      <c r="J121">
        <v>0</v>
      </c>
      <c r="K121">
        <v>0</v>
      </c>
      <c r="L121">
        <v>0</v>
      </c>
      <c r="N121" t="s">
        <v>21</v>
      </c>
      <c r="O121" t="s">
        <v>26</v>
      </c>
      <c r="Q121">
        <v>3</v>
      </c>
      <c r="R121" t="b">
        <v>1</v>
      </c>
      <c r="S121" t="s">
        <v>312</v>
      </c>
      <c r="T121">
        <v>0</v>
      </c>
    </row>
    <row r="122" spans="1:20">
      <c r="A122" s="2" t="s">
        <v>1126</v>
      </c>
      <c r="B122">
        <v>3</v>
      </c>
      <c r="C122" t="s">
        <v>38</v>
      </c>
      <c r="D122">
        <v>0</v>
      </c>
      <c r="E122">
        <v>0</v>
      </c>
      <c r="F122">
        <v>210</v>
      </c>
      <c r="G122">
        <f>G121+9</f>
        <v>117</v>
      </c>
      <c r="I122">
        <v>0</v>
      </c>
      <c r="J122">
        <v>1</v>
      </c>
      <c r="K122">
        <v>0</v>
      </c>
      <c r="L122">
        <v>0</v>
      </c>
      <c r="M122" t="s">
        <v>21</v>
      </c>
      <c r="N122" t="s">
        <v>21</v>
      </c>
      <c r="O122" t="s">
        <v>26</v>
      </c>
      <c r="Q122">
        <v>1</v>
      </c>
      <c r="R122" t="b">
        <v>0</v>
      </c>
      <c r="S122" t="s">
        <v>312</v>
      </c>
      <c r="T122">
        <v>0</v>
      </c>
    </row>
    <row r="123" spans="1:20">
      <c r="A123" t="s">
        <v>241</v>
      </c>
      <c r="B123">
        <v>3</v>
      </c>
      <c r="C123" t="s">
        <v>25</v>
      </c>
      <c r="D123">
        <v>0</v>
      </c>
      <c r="E123">
        <v>108</v>
      </c>
      <c r="F123">
        <v>210</v>
      </c>
      <c r="G123">
        <f>E123+190</f>
        <v>298</v>
      </c>
      <c r="I123">
        <v>0</v>
      </c>
      <c r="J123">
        <v>0</v>
      </c>
      <c r="K123">
        <v>0</v>
      </c>
      <c r="L123">
        <v>0</v>
      </c>
      <c r="N123" t="s">
        <v>21</v>
      </c>
      <c r="O123" t="s">
        <v>26</v>
      </c>
      <c r="Q123">
        <v>0</v>
      </c>
      <c r="R123" t="b">
        <v>0</v>
      </c>
      <c r="S123" t="s">
        <v>312</v>
      </c>
      <c r="T123">
        <v>0</v>
      </c>
    </row>
    <row r="124" spans="1:20">
      <c r="A124" t="s">
        <v>242</v>
      </c>
      <c r="B124">
        <v>3</v>
      </c>
      <c r="C124" t="s">
        <v>19</v>
      </c>
      <c r="D124">
        <v>80</v>
      </c>
      <c r="E124">
        <v>211</v>
      </c>
      <c r="F124">
        <v>210</v>
      </c>
      <c r="G124">
        <f>E124+5</f>
        <v>216</v>
      </c>
      <c r="H124" t="s">
        <v>266</v>
      </c>
      <c r="I124">
        <v>12</v>
      </c>
      <c r="J124">
        <v>0</v>
      </c>
      <c r="K124">
        <v>1</v>
      </c>
      <c r="L124">
        <v>0</v>
      </c>
      <c r="N124" t="s">
        <v>21</v>
      </c>
      <c r="O124" t="s">
        <v>26</v>
      </c>
      <c r="Q124">
        <v>0</v>
      </c>
      <c r="R124" t="b">
        <v>1</v>
      </c>
      <c r="S124" t="s">
        <v>312</v>
      </c>
      <c r="T124">
        <v>0</v>
      </c>
    </row>
    <row r="125" spans="1:20">
      <c r="A125" t="s">
        <v>80</v>
      </c>
      <c r="B125">
        <v>4</v>
      </c>
      <c r="C125" t="s">
        <v>19</v>
      </c>
      <c r="D125">
        <v>7</v>
      </c>
      <c r="E125">
        <v>13</v>
      </c>
      <c r="F125">
        <v>203</v>
      </c>
      <c r="G125">
        <v>16</v>
      </c>
      <c r="H125" t="s">
        <v>266</v>
      </c>
      <c r="I125">
        <v>12</v>
      </c>
      <c r="J125">
        <v>1</v>
      </c>
      <c r="K125">
        <v>0</v>
      </c>
      <c r="L125">
        <v>0</v>
      </c>
      <c r="N125" t="s">
        <v>21</v>
      </c>
      <c r="O125" t="s">
        <v>26</v>
      </c>
      <c r="Q125">
        <v>2</v>
      </c>
      <c r="R125" t="b">
        <v>0</v>
      </c>
      <c r="S125" t="s">
        <v>312</v>
      </c>
      <c r="T125">
        <v>0</v>
      </c>
    </row>
    <row r="126" spans="1:20">
      <c r="A126" t="s">
        <v>162</v>
      </c>
      <c r="B126">
        <v>4</v>
      </c>
      <c r="C126" t="s">
        <v>19</v>
      </c>
      <c r="D126">
        <v>101</v>
      </c>
      <c r="E126">
        <f>G125+4</f>
        <v>20</v>
      </c>
      <c r="F126">
        <v>205</v>
      </c>
      <c r="G126">
        <f>E126+4</f>
        <v>24</v>
      </c>
      <c r="H126" t="s">
        <v>266</v>
      </c>
      <c r="I126">
        <v>9</v>
      </c>
      <c r="J126">
        <v>0</v>
      </c>
      <c r="K126">
        <v>0</v>
      </c>
      <c r="L126">
        <v>0</v>
      </c>
      <c r="N126" t="s">
        <v>21</v>
      </c>
      <c r="O126" t="s">
        <v>265</v>
      </c>
      <c r="P126" s="1"/>
      <c r="Q126">
        <v>2</v>
      </c>
      <c r="R126" t="b">
        <v>1</v>
      </c>
      <c r="S126" t="s">
        <v>312</v>
      </c>
      <c r="T126">
        <v>0</v>
      </c>
    </row>
    <row r="127" spans="1:20">
      <c r="A127" t="s">
        <v>178</v>
      </c>
      <c r="B127">
        <v>4</v>
      </c>
      <c r="C127" t="s">
        <v>25</v>
      </c>
      <c r="D127">
        <v>5</v>
      </c>
      <c r="E127">
        <f>G125+4</f>
        <v>20</v>
      </c>
      <c r="F127">
        <f>D127+88</f>
        <v>93</v>
      </c>
      <c r="G127">
        <f>E127+80</f>
        <v>100</v>
      </c>
      <c r="I127">
        <v>0</v>
      </c>
      <c r="J127">
        <v>0</v>
      </c>
      <c r="K127">
        <v>0</v>
      </c>
      <c r="L127">
        <v>0</v>
      </c>
      <c r="N127" t="s">
        <v>21</v>
      </c>
      <c r="O127" t="s">
        <v>26</v>
      </c>
      <c r="Q127">
        <v>2</v>
      </c>
      <c r="R127" t="b">
        <v>0</v>
      </c>
      <c r="S127" t="s">
        <v>312</v>
      </c>
      <c r="T127">
        <v>0</v>
      </c>
    </row>
    <row r="128" spans="1:20">
      <c r="A128" t="s">
        <v>171</v>
      </c>
      <c r="B128">
        <v>4</v>
      </c>
      <c r="C128" t="s">
        <v>38</v>
      </c>
      <c r="D128">
        <v>100</v>
      </c>
      <c r="E128">
        <f>E126+40</f>
        <v>60</v>
      </c>
      <c r="F128">
        <f>F133</f>
        <v>203</v>
      </c>
      <c r="G128">
        <f>G157+5</f>
        <v>124</v>
      </c>
      <c r="I128">
        <v>0</v>
      </c>
      <c r="J128">
        <v>1</v>
      </c>
      <c r="K128">
        <v>0</v>
      </c>
      <c r="L128">
        <v>0</v>
      </c>
      <c r="M128" t="s">
        <v>95</v>
      </c>
      <c r="N128" t="s">
        <v>95</v>
      </c>
      <c r="O128" t="s">
        <v>26</v>
      </c>
      <c r="Q128">
        <v>0</v>
      </c>
      <c r="R128" t="b">
        <v>0</v>
      </c>
      <c r="S128" t="s">
        <v>312</v>
      </c>
      <c r="T128">
        <v>0</v>
      </c>
    </row>
    <row r="129" spans="1:20">
      <c r="A129" t="s">
        <v>231</v>
      </c>
      <c r="B129">
        <v>4</v>
      </c>
      <c r="C129" t="s">
        <v>19</v>
      </c>
      <c r="D129">
        <f>D128+1</f>
        <v>101</v>
      </c>
      <c r="E129">
        <f>E128+2</f>
        <v>62</v>
      </c>
      <c r="F129">
        <f>D129+68</f>
        <v>169</v>
      </c>
      <c r="G129">
        <f>E129+3</f>
        <v>65</v>
      </c>
      <c r="H129" t="s">
        <v>266</v>
      </c>
      <c r="I129">
        <v>8</v>
      </c>
      <c r="J129">
        <v>1</v>
      </c>
      <c r="K129">
        <v>0</v>
      </c>
      <c r="L129">
        <v>0</v>
      </c>
      <c r="N129" t="s">
        <v>95</v>
      </c>
      <c r="O129" t="s">
        <v>26</v>
      </c>
      <c r="Q129">
        <v>3</v>
      </c>
      <c r="R129" t="b">
        <v>0</v>
      </c>
      <c r="S129" t="s">
        <v>312</v>
      </c>
      <c r="T129">
        <v>0</v>
      </c>
    </row>
    <row r="130" spans="1:20">
      <c r="A130" t="s">
        <v>96</v>
      </c>
      <c r="B130">
        <v>4</v>
      </c>
      <c r="C130" t="s">
        <v>19</v>
      </c>
      <c r="D130">
        <f>D128+30</f>
        <v>130</v>
      </c>
      <c r="E130">
        <f>E128+7</f>
        <v>67</v>
      </c>
      <c r="F130">
        <f>D130+18</f>
        <v>148</v>
      </c>
      <c r="G130">
        <f>E130+3</f>
        <v>70</v>
      </c>
      <c r="H130" t="s">
        <v>266</v>
      </c>
      <c r="I130">
        <v>8</v>
      </c>
      <c r="J130">
        <v>0</v>
      </c>
      <c r="K130">
        <v>0</v>
      </c>
      <c r="L130">
        <v>0</v>
      </c>
      <c r="N130" t="s">
        <v>95</v>
      </c>
      <c r="O130" t="s">
        <v>39</v>
      </c>
      <c r="Q130">
        <v>3</v>
      </c>
      <c r="R130" t="b">
        <v>1</v>
      </c>
      <c r="S130" t="s">
        <v>312</v>
      </c>
      <c r="T130">
        <v>0</v>
      </c>
    </row>
    <row r="131" spans="1:20">
      <c r="A131" t="s">
        <v>97</v>
      </c>
      <c r="B131">
        <v>4</v>
      </c>
      <c r="C131" t="s">
        <v>19</v>
      </c>
      <c r="D131">
        <f>D134</f>
        <v>149</v>
      </c>
      <c r="E131">
        <f>E130</f>
        <v>67</v>
      </c>
      <c r="F131">
        <f>D135-1</f>
        <v>166</v>
      </c>
      <c r="G131">
        <f>E131+3</f>
        <v>70</v>
      </c>
      <c r="H131" t="s">
        <v>266</v>
      </c>
      <c r="I131">
        <v>8</v>
      </c>
      <c r="J131">
        <v>0</v>
      </c>
      <c r="K131">
        <v>0</v>
      </c>
      <c r="L131">
        <v>0</v>
      </c>
      <c r="N131" t="s">
        <v>95</v>
      </c>
      <c r="O131" t="s">
        <v>39</v>
      </c>
      <c r="Q131">
        <v>3</v>
      </c>
      <c r="R131" t="b">
        <v>1</v>
      </c>
      <c r="S131" t="s">
        <v>312</v>
      </c>
      <c r="T131">
        <v>0</v>
      </c>
    </row>
    <row r="132" spans="1:20">
      <c r="A132" t="s">
        <v>98</v>
      </c>
      <c r="B132">
        <v>4</v>
      </c>
      <c r="C132" t="s">
        <v>19</v>
      </c>
      <c r="D132">
        <f>D135-1</f>
        <v>166</v>
      </c>
      <c r="E132">
        <f>E131</f>
        <v>67</v>
      </c>
      <c r="F132">
        <f>D136+1</f>
        <v>186</v>
      </c>
      <c r="G132">
        <f>E132+3</f>
        <v>70</v>
      </c>
      <c r="H132" t="s">
        <v>266</v>
      </c>
      <c r="I132">
        <v>8</v>
      </c>
      <c r="J132">
        <v>0</v>
      </c>
      <c r="K132">
        <v>0</v>
      </c>
      <c r="L132">
        <v>0</v>
      </c>
      <c r="N132" t="s">
        <v>95</v>
      </c>
      <c r="O132" t="s">
        <v>39</v>
      </c>
      <c r="Q132">
        <v>3</v>
      </c>
      <c r="R132" t="b">
        <v>1</v>
      </c>
      <c r="S132" t="s">
        <v>312</v>
      </c>
      <c r="T132">
        <v>0</v>
      </c>
    </row>
    <row r="133" spans="1:20">
      <c r="A133" t="s">
        <v>99</v>
      </c>
      <c r="B133">
        <v>4</v>
      </c>
      <c r="C133" t="s">
        <v>19</v>
      </c>
      <c r="D133">
        <f>D136</f>
        <v>185</v>
      </c>
      <c r="E133">
        <f>E132</f>
        <v>67</v>
      </c>
      <c r="F133">
        <f>D133+18</f>
        <v>203</v>
      </c>
      <c r="G133">
        <f>E133+3</f>
        <v>70</v>
      </c>
      <c r="H133" t="s">
        <v>266</v>
      </c>
      <c r="I133">
        <v>8</v>
      </c>
      <c r="J133">
        <v>0</v>
      </c>
      <c r="K133">
        <v>0</v>
      </c>
      <c r="L133">
        <v>0</v>
      </c>
      <c r="N133" t="s">
        <v>95</v>
      </c>
      <c r="O133" t="s">
        <v>39</v>
      </c>
      <c r="Q133">
        <v>3</v>
      </c>
      <c r="R133" t="b">
        <v>1</v>
      </c>
      <c r="S133" t="s">
        <v>312</v>
      </c>
      <c r="T133">
        <v>0</v>
      </c>
    </row>
    <row r="134" spans="1:20">
      <c r="A134" t="s">
        <v>86</v>
      </c>
      <c r="B134">
        <v>4</v>
      </c>
      <c r="C134" t="s">
        <v>26</v>
      </c>
      <c r="D134">
        <f>F130+1</f>
        <v>149</v>
      </c>
      <c r="E134">
        <f>E130</f>
        <v>67</v>
      </c>
      <c r="F134">
        <f>F130+1</f>
        <v>149</v>
      </c>
      <c r="G134">
        <f>G157+3</f>
        <v>122</v>
      </c>
      <c r="I134">
        <v>0</v>
      </c>
      <c r="J134">
        <v>0</v>
      </c>
      <c r="K134">
        <v>0</v>
      </c>
      <c r="L134">
        <v>0</v>
      </c>
      <c r="N134" t="s">
        <v>95</v>
      </c>
      <c r="O134" t="s">
        <v>26</v>
      </c>
      <c r="Q134">
        <v>4</v>
      </c>
      <c r="R134" t="b">
        <v>0</v>
      </c>
      <c r="S134" t="s">
        <v>312</v>
      </c>
      <c r="T134">
        <v>0</v>
      </c>
    </row>
    <row r="135" spans="1:20">
      <c r="A135" t="s">
        <v>87</v>
      </c>
      <c r="B135">
        <v>4</v>
      </c>
      <c r="C135" t="s">
        <v>26</v>
      </c>
      <c r="D135">
        <f>D134+18</f>
        <v>167</v>
      </c>
      <c r="E135">
        <f>E130</f>
        <v>67</v>
      </c>
      <c r="F135">
        <f t="shared" ref="F135:F136" si="3">D135</f>
        <v>167</v>
      </c>
      <c r="G135">
        <f>G134</f>
        <v>122</v>
      </c>
      <c r="I135">
        <v>0</v>
      </c>
      <c r="J135">
        <v>0</v>
      </c>
      <c r="K135">
        <v>0</v>
      </c>
      <c r="L135">
        <v>0</v>
      </c>
      <c r="N135" t="s">
        <v>95</v>
      </c>
      <c r="O135" t="s">
        <v>26</v>
      </c>
      <c r="Q135">
        <v>4</v>
      </c>
      <c r="R135" t="b">
        <v>0</v>
      </c>
      <c r="S135" t="s">
        <v>312</v>
      </c>
      <c r="T135">
        <v>0</v>
      </c>
    </row>
    <row r="136" spans="1:20">
      <c r="A136" t="s">
        <v>88</v>
      </c>
      <c r="B136">
        <v>4</v>
      </c>
      <c r="C136" t="s">
        <v>26</v>
      </c>
      <c r="D136">
        <f>D135+18</f>
        <v>185</v>
      </c>
      <c r="E136">
        <f>E130</f>
        <v>67</v>
      </c>
      <c r="F136">
        <f t="shared" si="3"/>
        <v>185</v>
      </c>
      <c r="G136">
        <f>G135</f>
        <v>122</v>
      </c>
      <c r="I136">
        <v>0</v>
      </c>
      <c r="J136">
        <v>0</v>
      </c>
      <c r="K136">
        <v>0</v>
      </c>
      <c r="L136">
        <v>0</v>
      </c>
      <c r="N136" t="s">
        <v>95</v>
      </c>
      <c r="O136" t="s">
        <v>26</v>
      </c>
      <c r="Q136">
        <v>4</v>
      </c>
      <c r="R136" t="b">
        <v>0</v>
      </c>
      <c r="S136" t="s">
        <v>312</v>
      </c>
      <c r="T136">
        <v>0</v>
      </c>
    </row>
    <row r="137" spans="1:20">
      <c r="A137" t="s">
        <v>102</v>
      </c>
      <c r="B137">
        <v>4</v>
      </c>
      <c r="C137" t="s">
        <v>26</v>
      </c>
      <c r="D137">
        <v>105</v>
      </c>
      <c r="E137">
        <f>E130+10</f>
        <v>77</v>
      </c>
      <c r="F137">
        <f>F128</f>
        <v>203</v>
      </c>
      <c r="G137">
        <f>E137</f>
        <v>77</v>
      </c>
      <c r="I137">
        <v>0</v>
      </c>
      <c r="J137">
        <v>0</v>
      </c>
      <c r="K137">
        <v>0</v>
      </c>
      <c r="L137">
        <v>0</v>
      </c>
      <c r="N137" t="s">
        <v>95</v>
      </c>
      <c r="O137" t="s">
        <v>26</v>
      </c>
      <c r="Q137">
        <v>4</v>
      </c>
      <c r="R137" t="b">
        <v>0</v>
      </c>
      <c r="S137" t="s">
        <v>312</v>
      </c>
      <c r="T137">
        <v>0</v>
      </c>
    </row>
    <row r="138" spans="1:20">
      <c r="A138" t="s">
        <v>142</v>
      </c>
      <c r="B138">
        <v>4</v>
      </c>
      <c r="C138" t="s">
        <v>19</v>
      </c>
      <c r="D138">
        <f>D128+1</f>
        <v>101</v>
      </c>
      <c r="E138">
        <f>E137+2</f>
        <v>79</v>
      </c>
      <c r="F138">
        <f>D138+37</f>
        <v>138</v>
      </c>
      <c r="G138">
        <f>E138+4</f>
        <v>83</v>
      </c>
      <c r="H138" t="s">
        <v>266</v>
      </c>
      <c r="I138">
        <v>8</v>
      </c>
      <c r="J138">
        <v>0</v>
      </c>
      <c r="K138">
        <v>0</v>
      </c>
      <c r="L138">
        <v>0</v>
      </c>
      <c r="N138" t="s">
        <v>95</v>
      </c>
      <c r="O138" t="s">
        <v>26</v>
      </c>
      <c r="Q138">
        <v>3</v>
      </c>
      <c r="R138" t="b">
        <v>1</v>
      </c>
      <c r="S138" t="s">
        <v>312</v>
      </c>
      <c r="T138">
        <v>0</v>
      </c>
    </row>
    <row r="139" spans="1:20">
      <c r="A139" t="s">
        <v>143</v>
      </c>
      <c r="B139">
        <v>4</v>
      </c>
      <c r="C139" t="s">
        <v>19</v>
      </c>
      <c r="D139">
        <f>D130+8</f>
        <v>138</v>
      </c>
      <c r="E139">
        <f>E138+1</f>
        <v>80</v>
      </c>
      <c r="F139">
        <f>D139+4</f>
        <v>142</v>
      </c>
      <c r="G139">
        <f>E139+3</f>
        <v>83</v>
      </c>
      <c r="H139" t="s">
        <v>20</v>
      </c>
      <c r="I139">
        <v>15</v>
      </c>
      <c r="J139">
        <v>1</v>
      </c>
      <c r="K139">
        <v>0</v>
      </c>
      <c r="L139">
        <v>0</v>
      </c>
      <c r="N139" t="s">
        <v>95</v>
      </c>
      <c r="O139" t="s">
        <v>26</v>
      </c>
      <c r="Q139">
        <v>2</v>
      </c>
      <c r="R139" t="b">
        <v>0</v>
      </c>
      <c r="S139" t="s">
        <v>312</v>
      </c>
      <c r="T139">
        <v>0</v>
      </c>
    </row>
    <row r="140" spans="1:20">
      <c r="A140" t="s">
        <v>144</v>
      </c>
      <c r="B140">
        <v>4</v>
      </c>
      <c r="C140" t="s">
        <v>19</v>
      </c>
      <c r="D140">
        <f>D139+18</f>
        <v>156</v>
      </c>
      <c r="E140">
        <f>E139</f>
        <v>80</v>
      </c>
      <c r="F140">
        <f>D140+4</f>
        <v>160</v>
      </c>
      <c r="G140">
        <f>E140+3</f>
        <v>83</v>
      </c>
      <c r="H140" t="s">
        <v>20</v>
      </c>
      <c r="I140">
        <v>15</v>
      </c>
      <c r="J140">
        <v>1</v>
      </c>
      <c r="K140">
        <v>0</v>
      </c>
      <c r="L140">
        <v>0</v>
      </c>
      <c r="N140" t="s">
        <v>95</v>
      </c>
      <c r="O140" t="s">
        <v>26</v>
      </c>
      <c r="Q140">
        <v>2</v>
      </c>
      <c r="R140" t="b">
        <v>0</v>
      </c>
      <c r="S140" t="s">
        <v>312</v>
      </c>
      <c r="T140">
        <v>0</v>
      </c>
    </row>
    <row r="141" spans="1:20">
      <c r="A141" t="s">
        <v>145</v>
      </c>
      <c r="B141">
        <v>4</v>
      </c>
      <c r="C141" t="s">
        <v>19</v>
      </c>
      <c r="D141">
        <f>D140+18</f>
        <v>174</v>
      </c>
      <c r="E141">
        <f>E140</f>
        <v>80</v>
      </c>
      <c r="F141">
        <f>D141+4</f>
        <v>178</v>
      </c>
      <c r="G141">
        <f>E141+3</f>
        <v>83</v>
      </c>
      <c r="H141" t="s">
        <v>20</v>
      </c>
      <c r="I141">
        <v>15</v>
      </c>
      <c r="J141">
        <v>1</v>
      </c>
      <c r="K141">
        <v>0</v>
      </c>
      <c r="L141">
        <v>0</v>
      </c>
      <c r="N141" t="s">
        <v>95</v>
      </c>
      <c r="O141" t="s">
        <v>26</v>
      </c>
      <c r="Q141">
        <v>2</v>
      </c>
      <c r="R141" t="b">
        <v>0</v>
      </c>
      <c r="S141" t="s">
        <v>312</v>
      </c>
      <c r="T141">
        <v>0</v>
      </c>
    </row>
    <row r="142" spans="1:20">
      <c r="A142" t="s">
        <v>146</v>
      </c>
      <c r="B142">
        <v>4</v>
      </c>
      <c r="C142" t="s">
        <v>19</v>
      </c>
      <c r="D142">
        <f>D141+18</f>
        <v>192</v>
      </c>
      <c r="E142">
        <f>E141</f>
        <v>80</v>
      </c>
      <c r="F142">
        <f>D142+4</f>
        <v>196</v>
      </c>
      <c r="G142">
        <f>E142+3</f>
        <v>83</v>
      </c>
      <c r="H142" t="s">
        <v>20</v>
      </c>
      <c r="I142">
        <v>15</v>
      </c>
      <c r="J142">
        <v>1</v>
      </c>
      <c r="K142">
        <v>0</v>
      </c>
      <c r="L142">
        <v>0</v>
      </c>
      <c r="N142" t="s">
        <v>95</v>
      </c>
      <c r="O142" t="s">
        <v>26</v>
      </c>
      <c r="Q142">
        <v>2</v>
      </c>
      <c r="R142" t="b">
        <v>0</v>
      </c>
      <c r="S142" t="s">
        <v>312</v>
      </c>
      <c r="T142">
        <v>0</v>
      </c>
    </row>
    <row r="143" spans="1:20">
      <c r="A143" t="s">
        <v>147</v>
      </c>
      <c r="B143">
        <v>4</v>
      </c>
      <c r="C143" t="s">
        <v>19</v>
      </c>
      <c r="D143">
        <f t="shared" ref="D143:D157" si="4">D138</f>
        <v>101</v>
      </c>
      <c r="E143">
        <f>E138+14</f>
        <v>93</v>
      </c>
      <c r="F143">
        <f>F138</f>
        <v>138</v>
      </c>
      <c r="G143">
        <f>E143+4</f>
        <v>97</v>
      </c>
      <c r="H143" t="s">
        <v>266</v>
      </c>
      <c r="I143">
        <v>8</v>
      </c>
      <c r="J143">
        <v>0</v>
      </c>
      <c r="K143">
        <v>0</v>
      </c>
      <c r="L143">
        <v>0</v>
      </c>
      <c r="N143" t="s">
        <v>95</v>
      </c>
      <c r="O143" t="s">
        <v>26</v>
      </c>
      <c r="Q143">
        <v>3</v>
      </c>
      <c r="R143" t="b">
        <v>1</v>
      </c>
      <c r="S143" t="s">
        <v>312</v>
      </c>
      <c r="T143">
        <v>0</v>
      </c>
    </row>
    <row r="144" spans="1:20">
      <c r="A144" t="s">
        <v>148</v>
      </c>
      <c r="B144">
        <v>4</v>
      </c>
      <c r="C144" t="s">
        <v>19</v>
      </c>
      <c r="D144">
        <f t="shared" si="4"/>
        <v>138</v>
      </c>
      <c r="E144">
        <f>E143+1</f>
        <v>94</v>
      </c>
      <c r="F144">
        <f>D144+4</f>
        <v>142</v>
      </c>
      <c r="G144">
        <f>E144+3</f>
        <v>97</v>
      </c>
      <c r="H144" t="s">
        <v>20</v>
      </c>
      <c r="I144">
        <v>15</v>
      </c>
      <c r="J144">
        <v>1</v>
      </c>
      <c r="K144">
        <v>0</v>
      </c>
      <c r="L144">
        <v>0</v>
      </c>
      <c r="N144" t="s">
        <v>95</v>
      </c>
      <c r="O144" t="s">
        <v>26</v>
      </c>
      <c r="Q144">
        <v>2</v>
      </c>
      <c r="R144" t="b">
        <v>0</v>
      </c>
      <c r="S144" t="s">
        <v>312</v>
      </c>
      <c r="T144">
        <v>0</v>
      </c>
    </row>
    <row r="145" spans="1:20">
      <c r="A145" t="s">
        <v>149</v>
      </c>
      <c r="B145">
        <v>4</v>
      </c>
      <c r="C145" t="s">
        <v>19</v>
      </c>
      <c r="D145">
        <f t="shared" si="4"/>
        <v>156</v>
      </c>
      <c r="E145">
        <f>E144</f>
        <v>94</v>
      </c>
      <c r="F145">
        <f>D145+4</f>
        <v>160</v>
      </c>
      <c r="G145">
        <f>E145+3</f>
        <v>97</v>
      </c>
      <c r="H145" t="s">
        <v>20</v>
      </c>
      <c r="I145">
        <v>15</v>
      </c>
      <c r="J145">
        <v>1</v>
      </c>
      <c r="K145">
        <v>0</v>
      </c>
      <c r="L145">
        <v>0</v>
      </c>
      <c r="N145" t="s">
        <v>95</v>
      </c>
      <c r="O145" t="s">
        <v>26</v>
      </c>
      <c r="Q145">
        <v>2</v>
      </c>
      <c r="R145" t="b">
        <v>0</v>
      </c>
      <c r="S145" t="s">
        <v>312</v>
      </c>
      <c r="T145">
        <v>0</v>
      </c>
    </row>
    <row r="146" spans="1:20">
      <c r="A146" t="s">
        <v>150</v>
      </c>
      <c r="B146">
        <v>4</v>
      </c>
      <c r="C146" t="s">
        <v>19</v>
      </c>
      <c r="D146">
        <f t="shared" si="4"/>
        <v>174</v>
      </c>
      <c r="E146">
        <f>E145</f>
        <v>94</v>
      </c>
      <c r="F146">
        <f>D146+4</f>
        <v>178</v>
      </c>
      <c r="G146">
        <f>E146+3</f>
        <v>97</v>
      </c>
      <c r="H146" t="s">
        <v>20</v>
      </c>
      <c r="I146">
        <v>15</v>
      </c>
      <c r="J146">
        <v>1</v>
      </c>
      <c r="K146">
        <v>0</v>
      </c>
      <c r="L146">
        <v>0</v>
      </c>
      <c r="N146" t="s">
        <v>95</v>
      </c>
      <c r="O146" t="s">
        <v>26</v>
      </c>
      <c r="Q146">
        <v>2</v>
      </c>
      <c r="R146" t="b">
        <v>0</v>
      </c>
      <c r="S146" t="s">
        <v>312</v>
      </c>
      <c r="T146">
        <v>0</v>
      </c>
    </row>
    <row r="147" spans="1:20">
      <c r="A147" t="s">
        <v>151</v>
      </c>
      <c r="B147">
        <v>4</v>
      </c>
      <c r="C147" t="s">
        <v>19</v>
      </c>
      <c r="D147">
        <f t="shared" si="4"/>
        <v>192</v>
      </c>
      <c r="E147">
        <f>E146</f>
        <v>94</v>
      </c>
      <c r="F147">
        <f>D147+4</f>
        <v>196</v>
      </c>
      <c r="G147">
        <f>E147+3</f>
        <v>97</v>
      </c>
      <c r="H147" t="s">
        <v>20</v>
      </c>
      <c r="I147">
        <v>15</v>
      </c>
      <c r="J147">
        <v>1</v>
      </c>
      <c r="K147">
        <v>0</v>
      </c>
      <c r="L147">
        <v>0</v>
      </c>
      <c r="N147" t="s">
        <v>95</v>
      </c>
      <c r="O147" t="s">
        <v>26</v>
      </c>
      <c r="Q147">
        <v>2</v>
      </c>
      <c r="R147" t="b">
        <v>0</v>
      </c>
      <c r="S147" t="s">
        <v>312</v>
      </c>
      <c r="T147">
        <v>0</v>
      </c>
    </row>
    <row r="148" spans="1:20">
      <c r="A148" t="s">
        <v>152</v>
      </c>
      <c r="B148">
        <v>4</v>
      </c>
      <c r="C148" t="s">
        <v>19</v>
      </c>
      <c r="D148">
        <f t="shared" si="4"/>
        <v>101</v>
      </c>
      <c r="E148">
        <f>E143+11</f>
        <v>104</v>
      </c>
      <c r="F148">
        <f>F143</f>
        <v>138</v>
      </c>
      <c r="G148">
        <f>E148+4</f>
        <v>108</v>
      </c>
      <c r="H148" t="s">
        <v>266</v>
      </c>
      <c r="I148">
        <v>8</v>
      </c>
      <c r="J148">
        <v>0</v>
      </c>
      <c r="K148">
        <v>0</v>
      </c>
      <c r="L148">
        <v>0</v>
      </c>
      <c r="N148" t="s">
        <v>95</v>
      </c>
      <c r="O148" t="s">
        <v>26</v>
      </c>
      <c r="Q148">
        <v>3</v>
      </c>
      <c r="R148" t="b">
        <v>1</v>
      </c>
      <c r="S148" t="s">
        <v>312</v>
      </c>
      <c r="T148">
        <v>0</v>
      </c>
    </row>
    <row r="149" spans="1:20">
      <c r="A149" t="s">
        <v>153</v>
      </c>
      <c r="B149">
        <v>4</v>
      </c>
      <c r="C149" t="s">
        <v>19</v>
      </c>
      <c r="D149">
        <f t="shared" si="4"/>
        <v>138</v>
      </c>
      <c r="E149">
        <f>E148+1</f>
        <v>105</v>
      </c>
      <c r="F149">
        <f>D149+4</f>
        <v>142</v>
      </c>
      <c r="G149">
        <f>E149+3</f>
        <v>108</v>
      </c>
      <c r="H149" t="s">
        <v>20</v>
      </c>
      <c r="I149">
        <v>15</v>
      </c>
      <c r="J149">
        <v>1</v>
      </c>
      <c r="K149">
        <v>0</v>
      </c>
      <c r="L149">
        <v>0</v>
      </c>
      <c r="N149" t="s">
        <v>95</v>
      </c>
      <c r="O149" t="s">
        <v>26</v>
      </c>
      <c r="Q149">
        <v>2</v>
      </c>
      <c r="R149" t="b">
        <v>0</v>
      </c>
      <c r="S149" t="s">
        <v>312</v>
      </c>
      <c r="T149">
        <v>0</v>
      </c>
    </row>
    <row r="150" spans="1:20">
      <c r="A150" t="s">
        <v>154</v>
      </c>
      <c r="B150">
        <v>4</v>
      </c>
      <c r="C150" t="s">
        <v>19</v>
      </c>
      <c r="D150">
        <f t="shared" si="4"/>
        <v>156</v>
      </c>
      <c r="E150">
        <f>E149</f>
        <v>105</v>
      </c>
      <c r="F150">
        <f>D150+4</f>
        <v>160</v>
      </c>
      <c r="G150">
        <f>E150+3</f>
        <v>108</v>
      </c>
      <c r="H150" t="s">
        <v>20</v>
      </c>
      <c r="I150">
        <v>15</v>
      </c>
      <c r="J150">
        <v>1</v>
      </c>
      <c r="K150">
        <v>0</v>
      </c>
      <c r="L150">
        <v>0</v>
      </c>
      <c r="N150" t="s">
        <v>95</v>
      </c>
      <c r="O150" t="s">
        <v>26</v>
      </c>
      <c r="Q150">
        <v>2</v>
      </c>
      <c r="R150" t="b">
        <v>0</v>
      </c>
      <c r="S150" t="s">
        <v>312</v>
      </c>
      <c r="T150">
        <v>0</v>
      </c>
    </row>
    <row r="151" spans="1:20">
      <c r="A151" t="s">
        <v>155</v>
      </c>
      <c r="B151">
        <v>4</v>
      </c>
      <c r="C151" t="s">
        <v>19</v>
      </c>
      <c r="D151">
        <f t="shared" si="4"/>
        <v>174</v>
      </c>
      <c r="E151">
        <f>E150</f>
        <v>105</v>
      </c>
      <c r="F151">
        <f>D151+4</f>
        <v>178</v>
      </c>
      <c r="G151">
        <f>E151+3</f>
        <v>108</v>
      </c>
      <c r="H151" t="s">
        <v>20</v>
      </c>
      <c r="I151">
        <v>15</v>
      </c>
      <c r="J151">
        <v>1</v>
      </c>
      <c r="K151">
        <v>0</v>
      </c>
      <c r="L151">
        <v>0</v>
      </c>
      <c r="N151" t="s">
        <v>95</v>
      </c>
      <c r="O151" t="s">
        <v>26</v>
      </c>
      <c r="Q151">
        <v>2</v>
      </c>
      <c r="R151" t="b">
        <v>0</v>
      </c>
      <c r="S151" t="s">
        <v>312</v>
      </c>
      <c r="T151">
        <v>0</v>
      </c>
    </row>
    <row r="152" spans="1:20">
      <c r="A152" t="s">
        <v>156</v>
      </c>
      <c r="B152">
        <v>4</v>
      </c>
      <c r="C152" t="s">
        <v>19</v>
      </c>
      <c r="D152">
        <f t="shared" si="4"/>
        <v>192</v>
      </c>
      <c r="E152">
        <f>E151</f>
        <v>105</v>
      </c>
      <c r="F152">
        <f>D152+4</f>
        <v>196</v>
      </c>
      <c r="G152">
        <f>E152+3</f>
        <v>108</v>
      </c>
      <c r="H152" t="s">
        <v>20</v>
      </c>
      <c r="I152">
        <v>15</v>
      </c>
      <c r="J152">
        <v>1</v>
      </c>
      <c r="K152">
        <v>0</v>
      </c>
      <c r="L152">
        <v>0</v>
      </c>
      <c r="N152" t="s">
        <v>95</v>
      </c>
      <c r="O152" t="s">
        <v>26</v>
      </c>
      <c r="Q152">
        <v>2</v>
      </c>
      <c r="R152" t="b">
        <v>0</v>
      </c>
      <c r="S152" t="s">
        <v>312</v>
      </c>
      <c r="T152">
        <v>0</v>
      </c>
    </row>
    <row r="153" spans="1:20">
      <c r="A153" t="s">
        <v>157</v>
      </c>
      <c r="B153">
        <v>4</v>
      </c>
      <c r="C153" t="s">
        <v>19</v>
      </c>
      <c r="D153">
        <f t="shared" si="4"/>
        <v>101</v>
      </c>
      <c r="E153">
        <f>E148+11</f>
        <v>115</v>
      </c>
      <c r="F153">
        <f>F148</f>
        <v>138</v>
      </c>
      <c r="G153">
        <f>E153+4</f>
        <v>119</v>
      </c>
      <c r="H153" t="s">
        <v>266</v>
      </c>
      <c r="I153">
        <v>8</v>
      </c>
      <c r="J153">
        <v>0</v>
      </c>
      <c r="K153">
        <v>0</v>
      </c>
      <c r="L153">
        <v>0</v>
      </c>
      <c r="N153" t="s">
        <v>95</v>
      </c>
      <c r="O153" t="s">
        <v>26</v>
      </c>
      <c r="Q153">
        <v>3</v>
      </c>
      <c r="R153" t="b">
        <v>1</v>
      </c>
      <c r="S153" t="s">
        <v>312</v>
      </c>
      <c r="T153">
        <v>0</v>
      </c>
    </row>
    <row r="154" spans="1:20">
      <c r="A154" t="s">
        <v>158</v>
      </c>
      <c r="B154">
        <v>4</v>
      </c>
      <c r="C154" t="s">
        <v>19</v>
      </c>
      <c r="D154">
        <f t="shared" si="4"/>
        <v>138</v>
      </c>
      <c r="E154">
        <f>E153+1</f>
        <v>116</v>
      </c>
      <c r="F154">
        <f>D154+4</f>
        <v>142</v>
      </c>
      <c r="G154">
        <f>E154+3</f>
        <v>119</v>
      </c>
      <c r="H154" t="s">
        <v>20</v>
      </c>
      <c r="I154">
        <v>15</v>
      </c>
      <c r="J154">
        <v>1</v>
      </c>
      <c r="K154">
        <v>0</v>
      </c>
      <c r="L154">
        <v>0</v>
      </c>
      <c r="N154" t="s">
        <v>95</v>
      </c>
      <c r="O154" t="s">
        <v>26</v>
      </c>
      <c r="Q154">
        <v>2</v>
      </c>
      <c r="R154" t="b">
        <v>0</v>
      </c>
      <c r="S154" t="s">
        <v>312</v>
      </c>
      <c r="T154">
        <v>0</v>
      </c>
    </row>
    <row r="155" spans="1:20">
      <c r="A155" t="s">
        <v>159</v>
      </c>
      <c r="B155">
        <v>4</v>
      </c>
      <c r="C155" t="s">
        <v>19</v>
      </c>
      <c r="D155">
        <f t="shared" si="4"/>
        <v>156</v>
      </c>
      <c r="E155">
        <f>E154</f>
        <v>116</v>
      </c>
      <c r="F155">
        <f>D155+4</f>
        <v>160</v>
      </c>
      <c r="G155">
        <f>E155+3</f>
        <v>119</v>
      </c>
      <c r="H155" t="s">
        <v>20</v>
      </c>
      <c r="I155">
        <v>15</v>
      </c>
      <c r="J155">
        <v>1</v>
      </c>
      <c r="K155">
        <v>0</v>
      </c>
      <c r="L155">
        <v>0</v>
      </c>
      <c r="N155" t="s">
        <v>95</v>
      </c>
      <c r="O155" t="s">
        <v>26</v>
      </c>
      <c r="Q155">
        <v>2</v>
      </c>
      <c r="R155" t="b">
        <v>0</v>
      </c>
      <c r="S155" t="s">
        <v>312</v>
      </c>
      <c r="T155">
        <v>0</v>
      </c>
    </row>
    <row r="156" spans="1:20">
      <c r="A156" t="s">
        <v>160</v>
      </c>
      <c r="B156">
        <v>4</v>
      </c>
      <c r="C156" t="s">
        <v>19</v>
      </c>
      <c r="D156">
        <f t="shared" si="4"/>
        <v>174</v>
      </c>
      <c r="E156">
        <f>E155</f>
        <v>116</v>
      </c>
      <c r="F156">
        <f>D156+4</f>
        <v>178</v>
      </c>
      <c r="G156">
        <f>E156+3</f>
        <v>119</v>
      </c>
      <c r="H156" t="s">
        <v>20</v>
      </c>
      <c r="I156">
        <v>15</v>
      </c>
      <c r="J156">
        <v>1</v>
      </c>
      <c r="K156">
        <v>0</v>
      </c>
      <c r="L156">
        <v>0</v>
      </c>
      <c r="N156" t="s">
        <v>95</v>
      </c>
      <c r="O156" t="s">
        <v>26</v>
      </c>
      <c r="Q156">
        <v>2</v>
      </c>
      <c r="R156" t="b">
        <v>0</v>
      </c>
      <c r="S156" t="s">
        <v>312</v>
      </c>
      <c r="T156">
        <v>0</v>
      </c>
    </row>
    <row r="157" spans="1:20">
      <c r="A157" t="s">
        <v>161</v>
      </c>
      <c r="B157">
        <v>4</v>
      </c>
      <c r="C157" t="s">
        <v>19</v>
      </c>
      <c r="D157">
        <f t="shared" si="4"/>
        <v>192</v>
      </c>
      <c r="E157">
        <f>E156</f>
        <v>116</v>
      </c>
      <c r="F157">
        <f>D157+4</f>
        <v>196</v>
      </c>
      <c r="G157">
        <f>E157+3</f>
        <v>119</v>
      </c>
      <c r="H157" t="s">
        <v>20</v>
      </c>
      <c r="I157">
        <v>15</v>
      </c>
      <c r="J157">
        <v>1</v>
      </c>
      <c r="K157">
        <v>0</v>
      </c>
      <c r="L157">
        <v>0</v>
      </c>
      <c r="N157" t="s">
        <v>95</v>
      </c>
      <c r="O157" t="s">
        <v>26</v>
      </c>
      <c r="Q157">
        <v>2</v>
      </c>
      <c r="R157" t="b">
        <v>0</v>
      </c>
      <c r="S157" t="s">
        <v>312</v>
      </c>
      <c r="T157">
        <v>0</v>
      </c>
    </row>
    <row r="158" spans="1:20">
      <c r="A158" t="s">
        <v>81</v>
      </c>
      <c r="B158">
        <v>4</v>
      </c>
      <c r="C158" t="s">
        <v>19</v>
      </c>
      <c r="D158">
        <v>7</v>
      </c>
      <c r="E158">
        <f>G128+11</f>
        <v>135</v>
      </c>
      <c r="F158">
        <v>203</v>
      </c>
      <c r="G158">
        <f>E158+3</f>
        <v>138</v>
      </c>
      <c r="H158" t="s">
        <v>266</v>
      </c>
      <c r="I158">
        <v>12</v>
      </c>
      <c r="J158">
        <v>1</v>
      </c>
      <c r="K158">
        <v>0</v>
      </c>
      <c r="L158">
        <v>0</v>
      </c>
      <c r="N158" t="s">
        <v>21</v>
      </c>
      <c r="O158" t="s">
        <v>26</v>
      </c>
      <c r="Q158">
        <v>2</v>
      </c>
      <c r="R158" t="b">
        <v>0</v>
      </c>
      <c r="S158" t="s">
        <v>312</v>
      </c>
      <c r="T158">
        <v>0</v>
      </c>
    </row>
    <row r="159" spans="1:20">
      <c r="A159" t="s">
        <v>173</v>
      </c>
      <c r="B159">
        <v>4</v>
      </c>
      <c r="C159" t="s">
        <v>19</v>
      </c>
      <c r="D159">
        <v>101</v>
      </c>
      <c r="E159">
        <f>G158+4</f>
        <v>142</v>
      </c>
      <c r="F159">
        <v>205</v>
      </c>
      <c r="G159">
        <f>E159+4</f>
        <v>146</v>
      </c>
      <c r="H159" t="s">
        <v>266</v>
      </c>
      <c r="I159">
        <v>9</v>
      </c>
      <c r="J159">
        <v>0</v>
      </c>
      <c r="K159">
        <v>0</v>
      </c>
      <c r="L159">
        <v>0</v>
      </c>
      <c r="N159" t="s">
        <v>21</v>
      </c>
      <c r="O159" t="s">
        <v>265</v>
      </c>
      <c r="P159" s="1"/>
      <c r="Q159">
        <v>2</v>
      </c>
      <c r="R159" t="b">
        <v>1</v>
      </c>
      <c r="S159" t="s">
        <v>312</v>
      </c>
      <c r="T159">
        <v>0</v>
      </c>
    </row>
    <row r="160" spans="1:20">
      <c r="A160" t="s">
        <v>82</v>
      </c>
      <c r="B160">
        <v>4</v>
      </c>
      <c r="C160" t="s">
        <v>25</v>
      </c>
      <c r="D160">
        <v>5</v>
      </c>
      <c r="E160">
        <f>G158+4</f>
        <v>142</v>
      </c>
      <c r="F160">
        <f>D160+88</f>
        <v>93</v>
      </c>
      <c r="G160">
        <f>E160+80</f>
        <v>222</v>
      </c>
      <c r="I160">
        <v>0</v>
      </c>
      <c r="J160">
        <v>0</v>
      </c>
      <c r="K160">
        <v>0</v>
      </c>
      <c r="L160">
        <v>0</v>
      </c>
      <c r="N160" t="s">
        <v>21</v>
      </c>
      <c r="O160" t="s">
        <v>26</v>
      </c>
      <c r="Q160">
        <v>2</v>
      </c>
      <c r="R160" t="b">
        <v>0</v>
      </c>
      <c r="S160" t="s">
        <v>312</v>
      </c>
      <c r="T160">
        <v>0</v>
      </c>
    </row>
    <row r="161" spans="1:20">
      <c r="A161" t="s">
        <v>172</v>
      </c>
      <c r="B161">
        <v>4</v>
      </c>
      <c r="C161" t="s">
        <v>38</v>
      </c>
      <c r="D161">
        <v>100</v>
      </c>
      <c r="E161">
        <f>G160-28</f>
        <v>194</v>
      </c>
      <c r="F161">
        <f>F166</f>
        <v>203</v>
      </c>
      <c r="G161">
        <f>G160+4</f>
        <v>226</v>
      </c>
      <c r="I161">
        <v>0</v>
      </c>
      <c r="J161">
        <v>1</v>
      </c>
      <c r="K161">
        <v>0</v>
      </c>
      <c r="L161">
        <v>0</v>
      </c>
      <c r="M161" t="s">
        <v>95</v>
      </c>
      <c r="N161" t="s">
        <v>95</v>
      </c>
      <c r="O161" t="s">
        <v>26</v>
      </c>
      <c r="Q161">
        <v>0</v>
      </c>
      <c r="R161" t="b">
        <v>0</v>
      </c>
      <c r="S161" t="s">
        <v>312</v>
      </c>
      <c r="T161">
        <v>0</v>
      </c>
    </row>
    <row r="162" spans="1:20">
      <c r="A162" t="s">
        <v>232</v>
      </c>
      <c r="B162">
        <v>4</v>
      </c>
      <c r="C162" t="s">
        <v>19</v>
      </c>
      <c r="D162">
        <f>D161+1</f>
        <v>101</v>
      </c>
      <c r="E162">
        <f>E161+2</f>
        <v>196</v>
      </c>
      <c r="F162">
        <v>174</v>
      </c>
      <c r="G162">
        <f>E162+3</f>
        <v>199</v>
      </c>
      <c r="H162" t="s">
        <v>266</v>
      </c>
      <c r="I162">
        <v>8</v>
      </c>
      <c r="J162">
        <v>1</v>
      </c>
      <c r="K162">
        <v>0</v>
      </c>
      <c r="L162">
        <v>0</v>
      </c>
      <c r="N162" t="s">
        <v>95</v>
      </c>
      <c r="O162" t="s">
        <v>26</v>
      </c>
      <c r="Q162">
        <v>3</v>
      </c>
      <c r="R162" t="b">
        <v>0</v>
      </c>
      <c r="S162" t="s">
        <v>312</v>
      </c>
      <c r="T162">
        <v>0</v>
      </c>
    </row>
    <row r="163" spans="1:20">
      <c r="A163" t="s">
        <v>96</v>
      </c>
      <c r="B163">
        <v>4</v>
      </c>
      <c r="C163" t="s">
        <v>19</v>
      </c>
      <c r="D163">
        <f>D161+30</f>
        <v>130</v>
      </c>
      <c r="E163">
        <f>E161+7</f>
        <v>201</v>
      </c>
      <c r="F163">
        <f>D163+18</f>
        <v>148</v>
      </c>
      <c r="G163">
        <f>E163+3</f>
        <v>204</v>
      </c>
      <c r="H163" t="s">
        <v>266</v>
      </c>
      <c r="I163">
        <v>8</v>
      </c>
      <c r="J163">
        <v>0</v>
      </c>
      <c r="K163">
        <v>0</v>
      </c>
      <c r="L163">
        <v>0</v>
      </c>
      <c r="N163" t="s">
        <v>95</v>
      </c>
      <c r="O163" t="s">
        <v>39</v>
      </c>
      <c r="Q163">
        <v>3</v>
      </c>
      <c r="R163" t="b">
        <v>1</v>
      </c>
      <c r="S163" t="s">
        <v>312</v>
      </c>
      <c r="T163">
        <v>0</v>
      </c>
    </row>
    <row r="164" spans="1:20">
      <c r="A164" t="s">
        <v>97</v>
      </c>
      <c r="B164">
        <v>4</v>
      </c>
      <c r="C164" t="s">
        <v>19</v>
      </c>
      <c r="D164">
        <f>D167</f>
        <v>149</v>
      </c>
      <c r="E164">
        <f>E163</f>
        <v>201</v>
      </c>
      <c r="F164">
        <f>D168-1</f>
        <v>166</v>
      </c>
      <c r="G164">
        <f>E164+3</f>
        <v>204</v>
      </c>
      <c r="H164" t="s">
        <v>266</v>
      </c>
      <c r="I164">
        <v>8</v>
      </c>
      <c r="J164">
        <v>0</v>
      </c>
      <c r="K164">
        <v>0</v>
      </c>
      <c r="L164">
        <v>0</v>
      </c>
      <c r="N164" t="s">
        <v>95</v>
      </c>
      <c r="O164" t="s">
        <v>39</v>
      </c>
      <c r="Q164">
        <v>3</v>
      </c>
      <c r="R164" t="b">
        <v>1</v>
      </c>
      <c r="S164" t="s">
        <v>312</v>
      </c>
      <c r="T164">
        <v>0</v>
      </c>
    </row>
    <row r="165" spans="1:20">
      <c r="A165" t="s">
        <v>98</v>
      </c>
      <c r="B165">
        <v>4</v>
      </c>
      <c r="C165" t="s">
        <v>19</v>
      </c>
      <c r="D165">
        <f>D168-1</f>
        <v>166</v>
      </c>
      <c r="E165">
        <f>E164</f>
        <v>201</v>
      </c>
      <c r="F165">
        <f>D169+1</f>
        <v>186</v>
      </c>
      <c r="G165">
        <f>E165+3</f>
        <v>204</v>
      </c>
      <c r="H165" t="s">
        <v>266</v>
      </c>
      <c r="I165">
        <v>8</v>
      </c>
      <c r="J165">
        <v>0</v>
      </c>
      <c r="K165">
        <v>0</v>
      </c>
      <c r="L165">
        <v>0</v>
      </c>
      <c r="N165" t="s">
        <v>95</v>
      </c>
      <c r="O165" t="s">
        <v>39</v>
      </c>
      <c r="Q165">
        <v>3</v>
      </c>
      <c r="R165" t="b">
        <v>1</v>
      </c>
      <c r="S165" t="s">
        <v>312</v>
      </c>
      <c r="T165">
        <v>0</v>
      </c>
    </row>
    <row r="166" spans="1:20">
      <c r="A166" t="s">
        <v>99</v>
      </c>
      <c r="B166">
        <v>4</v>
      </c>
      <c r="C166" t="s">
        <v>19</v>
      </c>
      <c r="D166">
        <f>D169</f>
        <v>185</v>
      </c>
      <c r="E166">
        <f>E165</f>
        <v>201</v>
      </c>
      <c r="F166">
        <f>D166+18</f>
        <v>203</v>
      </c>
      <c r="G166">
        <f>E166+3</f>
        <v>204</v>
      </c>
      <c r="H166" t="s">
        <v>266</v>
      </c>
      <c r="I166">
        <v>8</v>
      </c>
      <c r="J166">
        <v>0</v>
      </c>
      <c r="K166">
        <v>0</v>
      </c>
      <c r="L166">
        <v>0</v>
      </c>
      <c r="N166" t="s">
        <v>95</v>
      </c>
      <c r="O166" t="s">
        <v>39</v>
      </c>
      <c r="Q166">
        <v>3</v>
      </c>
      <c r="R166" t="b">
        <v>1</v>
      </c>
      <c r="S166" t="s">
        <v>312</v>
      </c>
      <c r="T166">
        <v>0</v>
      </c>
    </row>
    <row r="167" spans="1:20">
      <c r="A167" t="s">
        <v>86</v>
      </c>
      <c r="B167">
        <v>4</v>
      </c>
      <c r="C167" t="s">
        <v>26</v>
      </c>
      <c r="D167">
        <f>F163+1</f>
        <v>149</v>
      </c>
      <c r="E167">
        <f>E163</f>
        <v>201</v>
      </c>
      <c r="F167">
        <f>F163+1</f>
        <v>149</v>
      </c>
      <c r="G167">
        <f>G175+3</f>
        <v>220</v>
      </c>
      <c r="I167">
        <v>0</v>
      </c>
      <c r="J167">
        <v>0</v>
      </c>
      <c r="K167">
        <v>0</v>
      </c>
      <c r="L167">
        <v>0</v>
      </c>
      <c r="N167" t="s">
        <v>95</v>
      </c>
      <c r="O167" t="s">
        <v>26</v>
      </c>
      <c r="Q167">
        <v>4</v>
      </c>
      <c r="R167" t="b">
        <v>0</v>
      </c>
      <c r="S167" t="s">
        <v>312</v>
      </c>
      <c r="T167">
        <v>0</v>
      </c>
    </row>
    <row r="168" spans="1:20">
      <c r="A168" t="s">
        <v>87</v>
      </c>
      <c r="B168">
        <v>4</v>
      </c>
      <c r="C168" t="s">
        <v>26</v>
      </c>
      <c r="D168">
        <f>D167+18</f>
        <v>167</v>
      </c>
      <c r="E168">
        <f>E163</f>
        <v>201</v>
      </c>
      <c r="F168">
        <f t="shared" ref="F168:F169" si="5">D168</f>
        <v>167</v>
      </c>
      <c r="G168">
        <f>G167</f>
        <v>220</v>
      </c>
      <c r="I168">
        <v>0</v>
      </c>
      <c r="J168">
        <v>0</v>
      </c>
      <c r="K168">
        <v>0</v>
      </c>
      <c r="L168">
        <v>0</v>
      </c>
      <c r="N168" t="s">
        <v>95</v>
      </c>
      <c r="O168" t="s">
        <v>26</v>
      </c>
      <c r="Q168">
        <v>4</v>
      </c>
      <c r="R168" t="b">
        <v>0</v>
      </c>
      <c r="S168" t="s">
        <v>312</v>
      </c>
      <c r="T168">
        <v>0</v>
      </c>
    </row>
    <row r="169" spans="1:20">
      <c r="A169" t="s">
        <v>88</v>
      </c>
      <c r="B169">
        <v>4</v>
      </c>
      <c r="C169" t="s">
        <v>26</v>
      </c>
      <c r="D169">
        <f>D168+18</f>
        <v>185</v>
      </c>
      <c r="E169">
        <f>E163</f>
        <v>201</v>
      </c>
      <c r="F169">
        <f t="shared" si="5"/>
        <v>185</v>
      </c>
      <c r="G169">
        <f>G168</f>
        <v>220</v>
      </c>
      <c r="I169">
        <v>0</v>
      </c>
      <c r="J169">
        <v>0</v>
      </c>
      <c r="K169">
        <v>0</v>
      </c>
      <c r="L169">
        <v>0</v>
      </c>
      <c r="N169" t="s">
        <v>95</v>
      </c>
      <c r="O169" t="s">
        <v>26</v>
      </c>
      <c r="Q169">
        <v>4</v>
      </c>
      <c r="R169" t="b">
        <v>0</v>
      </c>
      <c r="S169" t="s">
        <v>312</v>
      </c>
      <c r="T169">
        <v>0</v>
      </c>
    </row>
    <row r="170" spans="1:20">
      <c r="A170" t="s">
        <v>102</v>
      </c>
      <c r="B170">
        <v>4</v>
      </c>
      <c r="C170" t="s">
        <v>26</v>
      </c>
      <c r="D170">
        <f>D161</f>
        <v>100</v>
      </c>
      <c r="E170">
        <f>E163+10</f>
        <v>211</v>
      </c>
      <c r="F170">
        <f>F161</f>
        <v>203</v>
      </c>
      <c r="G170">
        <f>E170</f>
        <v>211</v>
      </c>
      <c r="I170">
        <v>0</v>
      </c>
      <c r="J170">
        <v>0</v>
      </c>
      <c r="K170">
        <v>0</v>
      </c>
      <c r="L170">
        <v>0</v>
      </c>
      <c r="N170" t="s">
        <v>95</v>
      </c>
      <c r="O170" t="s">
        <v>26</v>
      </c>
      <c r="Q170">
        <v>4</v>
      </c>
      <c r="R170" t="b">
        <v>0</v>
      </c>
      <c r="S170" t="s">
        <v>312</v>
      </c>
      <c r="T170">
        <v>0</v>
      </c>
    </row>
    <row r="171" spans="1:20">
      <c r="A171" t="s">
        <v>165</v>
      </c>
      <c r="B171">
        <v>4</v>
      </c>
      <c r="C171" t="s">
        <v>19</v>
      </c>
      <c r="D171">
        <f>D161+1</f>
        <v>101</v>
      </c>
      <c r="E171">
        <f>E170+2</f>
        <v>213</v>
      </c>
      <c r="F171">
        <f>D171+36</f>
        <v>137</v>
      </c>
      <c r="G171">
        <f>E171+4</f>
        <v>217</v>
      </c>
      <c r="H171" t="s">
        <v>266</v>
      </c>
      <c r="I171">
        <v>8</v>
      </c>
      <c r="J171">
        <v>0</v>
      </c>
      <c r="K171">
        <v>0</v>
      </c>
      <c r="L171">
        <v>0</v>
      </c>
      <c r="N171" t="s">
        <v>95</v>
      </c>
      <c r="O171" t="s">
        <v>26</v>
      </c>
      <c r="Q171">
        <v>3</v>
      </c>
      <c r="R171" t="b">
        <v>1</v>
      </c>
      <c r="S171" t="s">
        <v>312</v>
      </c>
      <c r="T171">
        <v>0</v>
      </c>
    </row>
    <row r="172" spans="1:20">
      <c r="A172" t="s">
        <v>166</v>
      </c>
      <c r="B172">
        <v>4</v>
      </c>
      <c r="C172" t="s">
        <v>19</v>
      </c>
      <c r="D172">
        <f>D163+8</f>
        <v>138</v>
      </c>
      <c r="E172">
        <f>E171+1</f>
        <v>214</v>
      </c>
      <c r="F172">
        <f>D172+4</f>
        <v>142</v>
      </c>
      <c r="G172">
        <f>E172+3</f>
        <v>217</v>
      </c>
      <c r="H172" t="s">
        <v>20</v>
      </c>
      <c r="I172">
        <v>15</v>
      </c>
      <c r="J172">
        <v>1</v>
      </c>
      <c r="K172">
        <v>0</v>
      </c>
      <c r="L172">
        <v>0</v>
      </c>
      <c r="N172" t="s">
        <v>95</v>
      </c>
      <c r="O172" t="s">
        <v>26</v>
      </c>
      <c r="Q172">
        <v>2</v>
      </c>
      <c r="R172" t="b">
        <v>0</v>
      </c>
      <c r="S172" t="s">
        <v>312</v>
      </c>
      <c r="T172">
        <v>0</v>
      </c>
    </row>
    <row r="173" spans="1:20">
      <c r="A173" t="s">
        <v>167</v>
      </c>
      <c r="B173">
        <v>4</v>
      </c>
      <c r="C173" t="s">
        <v>19</v>
      </c>
      <c r="D173">
        <f>D172+18</f>
        <v>156</v>
      </c>
      <c r="E173">
        <f>E172</f>
        <v>214</v>
      </c>
      <c r="F173">
        <f>D173+4</f>
        <v>160</v>
      </c>
      <c r="G173">
        <f>E173+3</f>
        <v>217</v>
      </c>
      <c r="H173" t="s">
        <v>20</v>
      </c>
      <c r="I173">
        <v>15</v>
      </c>
      <c r="J173">
        <v>1</v>
      </c>
      <c r="K173">
        <v>0</v>
      </c>
      <c r="L173">
        <v>0</v>
      </c>
      <c r="N173" t="s">
        <v>95</v>
      </c>
      <c r="O173" t="s">
        <v>26</v>
      </c>
      <c r="Q173">
        <v>2</v>
      </c>
      <c r="R173" t="b">
        <v>0</v>
      </c>
      <c r="S173" t="s">
        <v>312</v>
      </c>
      <c r="T173">
        <v>0</v>
      </c>
    </row>
    <row r="174" spans="1:20">
      <c r="A174" t="s">
        <v>168</v>
      </c>
      <c r="B174">
        <v>4</v>
      </c>
      <c r="C174" t="s">
        <v>19</v>
      </c>
      <c r="D174">
        <f>D173+18</f>
        <v>174</v>
      </c>
      <c r="E174">
        <f>E173</f>
        <v>214</v>
      </c>
      <c r="F174">
        <f>D174+4</f>
        <v>178</v>
      </c>
      <c r="G174">
        <f>E174+3</f>
        <v>217</v>
      </c>
      <c r="H174" t="s">
        <v>20</v>
      </c>
      <c r="I174">
        <v>15</v>
      </c>
      <c r="J174">
        <v>1</v>
      </c>
      <c r="K174">
        <v>0</v>
      </c>
      <c r="L174">
        <v>0</v>
      </c>
      <c r="N174" t="s">
        <v>95</v>
      </c>
      <c r="O174" t="s">
        <v>26</v>
      </c>
      <c r="Q174">
        <v>2</v>
      </c>
      <c r="R174" t="b">
        <v>0</v>
      </c>
      <c r="S174" t="s">
        <v>312</v>
      </c>
      <c r="T174">
        <v>0</v>
      </c>
    </row>
    <row r="175" spans="1:20">
      <c r="A175" t="s">
        <v>169</v>
      </c>
      <c r="B175">
        <v>4</v>
      </c>
      <c r="C175" t="s">
        <v>19</v>
      </c>
      <c r="D175">
        <f>D174+18</f>
        <v>192</v>
      </c>
      <c r="E175">
        <f>E174</f>
        <v>214</v>
      </c>
      <c r="F175">
        <f>D175+4</f>
        <v>196</v>
      </c>
      <c r="G175">
        <f>E175+3</f>
        <v>217</v>
      </c>
      <c r="H175" t="s">
        <v>20</v>
      </c>
      <c r="I175">
        <v>15</v>
      </c>
      <c r="J175">
        <v>1</v>
      </c>
      <c r="K175">
        <v>0</v>
      </c>
      <c r="L175">
        <v>0</v>
      </c>
      <c r="N175" t="s">
        <v>95</v>
      </c>
      <c r="O175" t="s">
        <v>26</v>
      </c>
      <c r="Q175">
        <v>2</v>
      </c>
      <c r="R175" t="b">
        <v>0</v>
      </c>
      <c r="S175" t="s">
        <v>312</v>
      </c>
      <c r="T175">
        <v>0</v>
      </c>
    </row>
    <row r="176" spans="1:20">
      <c r="A176" t="s">
        <v>364</v>
      </c>
      <c r="B176">
        <v>4</v>
      </c>
      <c r="C176" t="s">
        <v>38</v>
      </c>
      <c r="D176">
        <v>0</v>
      </c>
      <c r="E176">
        <f>G161+4</f>
        <v>230</v>
      </c>
      <c r="F176">
        <v>203</v>
      </c>
      <c r="G176">
        <v>298</v>
      </c>
      <c r="I176">
        <v>0</v>
      </c>
      <c r="J176">
        <v>1</v>
      </c>
      <c r="K176">
        <v>0</v>
      </c>
      <c r="L176">
        <v>0</v>
      </c>
      <c r="M176" t="s">
        <v>103</v>
      </c>
      <c r="N176" t="s">
        <v>103</v>
      </c>
      <c r="O176" t="s">
        <v>26</v>
      </c>
      <c r="Q176">
        <v>2</v>
      </c>
      <c r="R176" t="b">
        <v>0</v>
      </c>
      <c r="S176" t="s">
        <v>312</v>
      </c>
      <c r="T176">
        <v>0</v>
      </c>
    </row>
    <row r="177" spans="1:20">
      <c r="A177" t="s">
        <v>365</v>
      </c>
      <c r="B177">
        <v>4</v>
      </c>
      <c r="C177" t="s">
        <v>19</v>
      </c>
      <c r="D177">
        <v>14</v>
      </c>
      <c r="E177">
        <f>E176+3</f>
        <v>233</v>
      </c>
      <c r="F177">
        <f>F176-14</f>
        <v>189</v>
      </c>
      <c r="G177">
        <f>E177+4</f>
        <v>237</v>
      </c>
      <c r="H177" t="s">
        <v>266</v>
      </c>
      <c r="I177">
        <v>14</v>
      </c>
      <c r="J177">
        <v>1</v>
      </c>
      <c r="K177">
        <v>0</v>
      </c>
      <c r="L177">
        <v>0</v>
      </c>
      <c r="N177" t="s">
        <v>103</v>
      </c>
      <c r="O177" t="s">
        <v>265</v>
      </c>
      <c r="Q177">
        <v>3</v>
      </c>
      <c r="R177" t="b">
        <v>1</v>
      </c>
      <c r="S177" t="s">
        <v>312</v>
      </c>
      <c r="T177">
        <v>0</v>
      </c>
    </row>
    <row r="178" spans="1:20">
      <c r="A178" t="s">
        <v>235</v>
      </c>
      <c r="B178">
        <v>4</v>
      </c>
      <c r="C178" t="s">
        <v>19</v>
      </c>
      <c r="D178">
        <f>D177</f>
        <v>14</v>
      </c>
      <c r="E178">
        <f>G177+2</f>
        <v>239</v>
      </c>
      <c r="F178">
        <f>F177</f>
        <v>189</v>
      </c>
      <c r="G178">
        <f>E178+4</f>
        <v>243</v>
      </c>
      <c r="H178" t="s">
        <v>266</v>
      </c>
      <c r="I178">
        <v>9</v>
      </c>
      <c r="J178">
        <v>0</v>
      </c>
      <c r="K178">
        <v>0</v>
      </c>
      <c r="L178">
        <v>0</v>
      </c>
      <c r="N178" t="s">
        <v>103</v>
      </c>
      <c r="O178" t="s">
        <v>265</v>
      </c>
      <c r="Q178">
        <v>3</v>
      </c>
      <c r="R178" t="b">
        <v>1</v>
      </c>
      <c r="S178" t="s">
        <v>312</v>
      </c>
      <c r="T178">
        <v>0</v>
      </c>
    </row>
    <row r="179" spans="1:20">
      <c r="A179" t="s">
        <v>83</v>
      </c>
      <c r="B179">
        <v>5</v>
      </c>
      <c r="C179" t="s">
        <v>19</v>
      </c>
      <c r="D179">
        <v>101</v>
      </c>
      <c r="E179">
        <v>20</v>
      </c>
      <c r="F179">
        <v>206</v>
      </c>
      <c r="G179">
        <f>E179+3</f>
        <v>23</v>
      </c>
      <c r="H179" t="s">
        <v>266</v>
      </c>
      <c r="I179">
        <v>6</v>
      </c>
      <c r="J179">
        <v>0</v>
      </c>
      <c r="K179">
        <v>0</v>
      </c>
      <c r="L179">
        <v>0</v>
      </c>
      <c r="N179" t="s">
        <v>21</v>
      </c>
      <c r="O179" t="s">
        <v>26</v>
      </c>
      <c r="Q179">
        <v>3</v>
      </c>
      <c r="R179" t="b">
        <v>1</v>
      </c>
      <c r="S179" t="s">
        <v>312</v>
      </c>
      <c r="T179">
        <v>0</v>
      </c>
    </row>
    <row r="180" spans="1:20">
      <c r="A180" t="s">
        <v>41</v>
      </c>
      <c r="B180">
        <v>5</v>
      </c>
      <c r="C180" t="s">
        <v>26</v>
      </c>
      <c r="D180">
        <v>10</v>
      </c>
      <c r="E180">
        <v>225</v>
      </c>
      <c r="F180">
        <v>200</v>
      </c>
      <c r="G180">
        <v>225</v>
      </c>
      <c r="I180">
        <v>0</v>
      </c>
      <c r="J180">
        <v>0</v>
      </c>
      <c r="K180">
        <v>0</v>
      </c>
      <c r="L180">
        <v>0</v>
      </c>
      <c r="N180" t="s">
        <v>21</v>
      </c>
      <c r="O180" t="s">
        <v>26</v>
      </c>
      <c r="Q180">
        <v>2</v>
      </c>
      <c r="R180" t="b">
        <v>0</v>
      </c>
      <c r="S180" t="s">
        <v>312</v>
      </c>
      <c r="T180">
        <v>0</v>
      </c>
    </row>
    <row r="181" spans="1:20">
      <c r="A181" t="s">
        <v>176</v>
      </c>
      <c r="B181">
        <v>5</v>
      </c>
      <c r="C181" t="s">
        <v>19</v>
      </c>
      <c r="D181">
        <v>55</v>
      </c>
      <c r="E181">
        <v>230</v>
      </c>
      <c r="F181">
        <v>200</v>
      </c>
      <c r="G181">
        <f>E181+4</f>
        <v>234</v>
      </c>
      <c r="H181" t="s">
        <v>266</v>
      </c>
      <c r="I181">
        <v>10</v>
      </c>
      <c r="J181">
        <v>1</v>
      </c>
      <c r="K181">
        <v>0</v>
      </c>
      <c r="L181">
        <v>0</v>
      </c>
      <c r="N181" t="s">
        <v>21</v>
      </c>
      <c r="O181" t="s">
        <v>265</v>
      </c>
      <c r="P181" s="1"/>
      <c r="Q181">
        <v>2</v>
      </c>
      <c r="R181" t="b">
        <v>1</v>
      </c>
      <c r="S181" t="s">
        <v>312</v>
      </c>
      <c r="T181">
        <v>0</v>
      </c>
    </row>
    <row r="182" spans="1:20">
      <c r="A182" t="s">
        <v>314</v>
      </c>
      <c r="B182">
        <v>5</v>
      </c>
      <c r="C182" t="s">
        <v>25</v>
      </c>
      <c r="D182">
        <v>10</v>
      </c>
      <c r="E182">
        <f>E181</f>
        <v>230</v>
      </c>
      <c r="F182">
        <f>D182+40</f>
        <v>50</v>
      </c>
      <c r="G182">
        <f>E182+14</f>
        <v>244</v>
      </c>
      <c r="I182">
        <v>10</v>
      </c>
      <c r="J182">
        <v>0</v>
      </c>
      <c r="K182">
        <v>0</v>
      </c>
      <c r="L182">
        <v>0</v>
      </c>
      <c r="N182" t="s">
        <v>21</v>
      </c>
      <c r="O182" t="s">
        <v>265</v>
      </c>
      <c r="P182" s="17"/>
      <c r="Q182">
        <v>2</v>
      </c>
      <c r="R182" t="b">
        <v>1</v>
      </c>
      <c r="S182" t="s">
        <v>311</v>
      </c>
      <c r="T182">
        <v>0</v>
      </c>
    </row>
    <row r="183" spans="1:20" ht="18" customHeight="1">
      <c r="A183" t="s">
        <v>308</v>
      </c>
      <c r="B183">
        <v>5</v>
      </c>
      <c r="C183" t="s">
        <v>309</v>
      </c>
      <c r="D183">
        <v>10</v>
      </c>
      <c r="E183">
        <f>E181+20</f>
        <v>250</v>
      </c>
      <c r="F183">
        <f>F181</f>
        <v>200</v>
      </c>
      <c r="G183">
        <f>E183+1</f>
        <v>251</v>
      </c>
      <c r="H183" t="s">
        <v>266</v>
      </c>
      <c r="I183">
        <v>10</v>
      </c>
      <c r="J183">
        <v>0</v>
      </c>
      <c r="K183">
        <v>0</v>
      </c>
      <c r="L183">
        <v>1</v>
      </c>
      <c r="N183" t="s">
        <v>315</v>
      </c>
      <c r="O183" t="s">
        <v>265</v>
      </c>
      <c r="P183" s="17" t="s">
        <v>313</v>
      </c>
      <c r="Q183">
        <v>2</v>
      </c>
      <c r="R183" t="b">
        <v>1</v>
      </c>
      <c r="S183" t="s">
        <v>311</v>
      </c>
      <c r="T183">
        <v>0</v>
      </c>
    </row>
    <row r="184" spans="1:20">
      <c r="A184" t="s">
        <v>27</v>
      </c>
      <c r="B184">
        <v>5</v>
      </c>
      <c r="C184" t="s">
        <v>25</v>
      </c>
      <c r="D184">
        <v>10</v>
      </c>
      <c r="E184">
        <v>262</v>
      </c>
      <c r="F184">
        <f>D184+40</f>
        <v>50</v>
      </c>
      <c r="G184">
        <v>276</v>
      </c>
      <c r="I184">
        <v>0</v>
      </c>
      <c r="J184">
        <v>0</v>
      </c>
      <c r="K184">
        <v>0</v>
      </c>
      <c r="L184">
        <v>0</v>
      </c>
      <c r="N184" t="s">
        <v>21</v>
      </c>
      <c r="O184" t="s">
        <v>26</v>
      </c>
      <c r="Q184">
        <v>2</v>
      </c>
      <c r="R184" t="b">
        <v>0</v>
      </c>
      <c r="S184" t="s">
        <v>312</v>
      </c>
      <c r="T184">
        <v>0</v>
      </c>
    </row>
    <row r="185" spans="1:20">
      <c r="A185" t="s">
        <v>28</v>
      </c>
      <c r="B185">
        <v>5</v>
      </c>
      <c r="C185" t="s">
        <v>25</v>
      </c>
      <c r="D185">
        <f>F184+4</f>
        <v>54</v>
      </c>
      <c r="E185">
        <v>262</v>
      </c>
      <c r="F185">
        <f t="shared" ref="F185:F190" si="6">D185+15</f>
        <v>69</v>
      </c>
      <c r="G185">
        <v>276</v>
      </c>
      <c r="I185">
        <v>0</v>
      </c>
      <c r="J185">
        <v>0</v>
      </c>
      <c r="K185">
        <v>0</v>
      </c>
      <c r="L185">
        <v>0</v>
      </c>
      <c r="N185" t="s">
        <v>21</v>
      </c>
      <c r="O185" t="s">
        <v>26</v>
      </c>
      <c r="Q185">
        <v>2</v>
      </c>
      <c r="R185" t="b">
        <v>0</v>
      </c>
      <c r="S185" t="s">
        <v>312</v>
      </c>
      <c r="T185">
        <v>0</v>
      </c>
    </row>
    <row r="186" spans="1:20">
      <c r="A186" t="s">
        <v>29</v>
      </c>
      <c r="B186">
        <v>5</v>
      </c>
      <c r="C186" t="s">
        <v>25</v>
      </c>
      <c r="D186">
        <v>131</v>
      </c>
      <c r="E186">
        <v>262</v>
      </c>
      <c r="F186">
        <f t="shared" si="6"/>
        <v>146</v>
      </c>
      <c r="G186">
        <v>276</v>
      </c>
      <c r="I186">
        <v>0</v>
      </c>
      <c r="J186">
        <v>0</v>
      </c>
      <c r="K186">
        <v>0</v>
      </c>
      <c r="L186">
        <v>0</v>
      </c>
      <c r="N186" t="s">
        <v>21</v>
      </c>
      <c r="O186" t="s">
        <v>26</v>
      </c>
      <c r="Q186">
        <v>2</v>
      </c>
      <c r="R186" t="b">
        <v>0</v>
      </c>
      <c r="S186" t="s">
        <v>312</v>
      </c>
      <c r="T186">
        <v>0</v>
      </c>
    </row>
    <row r="187" spans="1:20">
      <c r="A187" t="s">
        <v>30</v>
      </c>
      <c r="B187">
        <v>5</v>
      </c>
      <c r="C187" t="s">
        <v>25</v>
      </c>
      <c r="D187">
        <v>150</v>
      </c>
      <c r="E187">
        <v>262</v>
      </c>
      <c r="F187">
        <f t="shared" si="6"/>
        <v>165</v>
      </c>
      <c r="G187">
        <v>276</v>
      </c>
      <c r="I187">
        <v>0</v>
      </c>
      <c r="J187">
        <v>0</v>
      </c>
      <c r="K187">
        <v>0</v>
      </c>
      <c r="L187">
        <v>0</v>
      </c>
      <c r="N187" t="s">
        <v>21</v>
      </c>
      <c r="O187" t="s">
        <v>26</v>
      </c>
      <c r="Q187">
        <v>2</v>
      </c>
      <c r="R187" t="b">
        <v>0</v>
      </c>
      <c r="S187" t="s">
        <v>312</v>
      </c>
      <c r="T187">
        <v>0</v>
      </c>
    </row>
    <row r="188" spans="1:20">
      <c r="A188" t="s">
        <v>31</v>
      </c>
      <c r="B188">
        <v>5</v>
      </c>
      <c r="C188" t="s">
        <v>25</v>
      </c>
      <c r="D188">
        <v>169</v>
      </c>
      <c r="E188">
        <v>262</v>
      </c>
      <c r="F188">
        <f t="shared" si="6"/>
        <v>184</v>
      </c>
      <c r="G188">
        <v>276</v>
      </c>
      <c r="I188">
        <v>0</v>
      </c>
      <c r="J188">
        <v>0</v>
      </c>
      <c r="K188">
        <v>0</v>
      </c>
      <c r="L188">
        <v>0</v>
      </c>
      <c r="N188" t="s">
        <v>21</v>
      </c>
      <c r="O188" t="s">
        <v>26</v>
      </c>
      <c r="Q188">
        <v>2</v>
      </c>
      <c r="R188" t="b">
        <v>0</v>
      </c>
      <c r="S188" t="s">
        <v>312</v>
      </c>
      <c r="T188">
        <v>0</v>
      </c>
    </row>
    <row r="189" spans="1:20">
      <c r="A189" t="s">
        <v>32</v>
      </c>
      <c r="B189">
        <v>5</v>
      </c>
      <c r="C189" t="s">
        <v>25</v>
      </c>
      <c r="D189">
        <v>188</v>
      </c>
      <c r="E189">
        <v>262</v>
      </c>
      <c r="F189">
        <f t="shared" si="6"/>
        <v>203</v>
      </c>
      <c r="G189">
        <v>276</v>
      </c>
      <c r="I189">
        <v>0</v>
      </c>
      <c r="J189">
        <v>0</v>
      </c>
      <c r="K189">
        <v>0</v>
      </c>
      <c r="L189">
        <v>0</v>
      </c>
      <c r="N189" t="s">
        <v>21</v>
      </c>
      <c r="O189" t="s">
        <v>26</v>
      </c>
      <c r="Q189">
        <v>2</v>
      </c>
      <c r="R189" t="b">
        <v>0</v>
      </c>
      <c r="S189" t="s">
        <v>312</v>
      </c>
      <c r="T189">
        <v>0</v>
      </c>
    </row>
    <row r="190" spans="1:20">
      <c r="A190" t="s">
        <v>33</v>
      </c>
      <c r="B190">
        <v>5</v>
      </c>
      <c r="C190" t="s">
        <v>25</v>
      </c>
      <c r="D190">
        <v>69</v>
      </c>
      <c r="E190">
        <v>280</v>
      </c>
      <c r="F190">
        <f t="shared" si="6"/>
        <v>84</v>
      </c>
      <c r="G190">
        <v>295</v>
      </c>
      <c r="I190">
        <v>0</v>
      </c>
      <c r="J190">
        <v>0</v>
      </c>
      <c r="K190">
        <v>0</v>
      </c>
      <c r="L190">
        <v>0</v>
      </c>
      <c r="N190" t="s">
        <v>21</v>
      </c>
      <c r="O190" t="s">
        <v>26</v>
      </c>
      <c r="Q190">
        <v>2</v>
      </c>
      <c r="R190" t="b">
        <v>0</v>
      </c>
      <c r="S190" t="s">
        <v>312</v>
      </c>
      <c r="T190">
        <v>0</v>
      </c>
    </row>
    <row r="191" spans="1:20">
      <c r="A191" t="s">
        <v>34</v>
      </c>
      <c r="B191">
        <v>5</v>
      </c>
      <c r="C191" t="s">
        <v>25</v>
      </c>
      <c r="D191">
        <v>86</v>
      </c>
      <c r="E191">
        <v>280</v>
      </c>
      <c r="F191">
        <f>D191+40</f>
        <v>126</v>
      </c>
      <c r="G191">
        <v>295</v>
      </c>
      <c r="I191">
        <v>0</v>
      </c>
      <c r="J191">
        <v>0</v>
      </c>
      <c r="K191">
        <v>0</v>
      </c>
      <c r="L191">
        <v>0</v>
      </c>
      <c r="N191" t="s">
        <v>21</v>
      </c>
      <c r="O191" t="s">
        <v>26</v>
      </c>
      <c r="Q191">
        <v>2</v>
      </c>
      <c r="R191" t="b">
        <v>0</v>
      </c>
      <c r="S191" t="s">
        <v>312</v>
      </c>
      <c r="T191">
        <v>0</v>
      </c>
    </row>
    <row r="192" spans="1:20">
      <c r="A192" t="s">
        <v>35</v>
      </c>
      <c r="B192">
        <v>5</v>
      </c>
      <c r="C192" t="s">
        <v>25</v>
      </c>
      <c r="D192">
        <v>129</v>
      </c>
      <c r="E192">
        <v>280</v>
      </c>
      <c r="F192">
        <f>D192+15</f>
        <v>144</v>
      </c>
      <c r="G192">
        <v>295</v>
      </c>
      <c r="I192">
        <v>0</v>
      </c>
      <c r="J192">
        <v>0</v>
      </c>
      <c r="K192">
        <v>0</v>
      </c>
      <c r="L192">
        <v>0</v>
      </c>
      <c r="N192" t="s">
        <v>21</v>
      </c>
      <c r="O192" t="s">
        <v>26</v>
      </c>
      <c r="Q192">
        <v>2</v>
      </c>
      <c r="R192" t="b">
        <v>0</v>
      </c>
      <c r="S192" t="s">
        <v>312</v>
      </c>
      <c r="T192">
        <v>0</v>
      </c>
    </row>
    <row r="193" spans="1:20">
      <c r="A193" t="s">
        <v>36</v>
      </c>
      <c r="B193">
        <v>5</v>
      </c>
      <c r="C193" t="s">
        <v>25</v>
      </c>
      <c r="D193">
        <v>146</v>
      </c>
      <c r="E193">
        <v>280</v>
      </c>
      <c r="F193">
        <f>D193+40</f>
        <v>186</v>
      </c>
      <c r="G193">
        <v>295</v>
      </c>
      <c r="I193">
        <v>0</v>
      </c>
      <c r="J193">
        <v>0</v>
      </c>
      <c r="K193">
        <v>0</v>
      </c>
      <c r="L193">
        <v>0</v>
      </c>
      <c r="N193" t="s">
        <v>21</v>
      </c>
      <c r="O193" t="s">
        <v>26</v>
      </c>
      <c r="Q193">
        <v>2</v>
      </c>
      <c r="R193" t="b">
        <v>0</v>
      </c>
      <c r="S193" t="s">
        <v>312</v>
      </c>
      <c r="T193">
        <v>0</v>
      </c>
    </row>
    <row r="194" spans="1:20">
      <c r="A194" t="s">
        <v>37</v>
      </c>
      <c r="B194">
        <v>5</v>
      </c>
      <c r="C194" t="s">
        <v>25</v>
      </c>
      <c r="D194">
        <v>189</v>
      </c>
      <c r="E194">
        <v>280</v>
      </c>
      <c r="F194">
        <f>D194+15</f>
        <v>204</v>
      </c>
      <c r="G194">
        <v>295</v>
      </c>
      <c r="I194">
        <v>0</v>
      </c>
      <c r="J194">
        <v>0</v>
      </c>
      <c r="K194">
        <v>0</v>
      </c>
      <c r="L194">
        <v>0</v>
      </c>
      <c r="N194" t="s">
        <v>21</v>
      </c>
      <c r="O194" t="s">
        <v>26</v>
      </c>
      <c r="Q194">
        <v>2</v>
      </c>
      <c r="R194" t="b">
        <v>0</v>
      </c>
      <c r="S194" t="s">
        <v>312</v>
      </c>
      <c r="T194">
        <v>0</v>
      </c>
    </row>
  </sheetData>
  <autoFilter ref="A1:T181" xr:uid="{00000000-0001-0000-0000-000000000000}"/>
  <conditionalFormatting sqref="A121:A122">
    <cfRule type="duplicateValues" dxfId="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7"/>
  <sheetViews>
    <sheetView zoomScale="85" zoomScaleNormal="85" workbookViewId="0">
      <pane xSplit="3" ySplit="1" topLeftCell="AC106" activePane="bottomRight" state="frozen"/>
      <selection pane="topRight" activeCell="D1" sqref="D1"/>
      <selection pane="bottomLeft" activeCell="A2" sqref="A2"/>
      <selection pane="bottomRight" activeCell="AE120" sqref="AE120"/>
    </sheetView>
  </sheetViews>
  <sheetFormatPr defaultRowHeight="15"/>
  <cols>
    <col min="1" max="1" width="9.7109375" style="30" customWidth="1"/>
    <col min="2" max="2" width="31.5703125" style="30" customWidth="1"/>
    <col min="3" max="26" width="52.85546875" style="3" customWidth="1"/>
    <col min="27" max="27" width="52.85546875" style="35" customWidth="1"/>
    <col min="28" max="33" width="52.85546875" style="3" customWidth="1"/>
    <col min="34" max="16384" width="9.140625" style="3"/>
  </cols>
  <sheetData>
    <row r="1" spans="1:33" s="29" customFormat="1">
      <c r="A1" s="28" t="s">
        <v>190</v>
      </c>
      <c r="B1" s="28" t="s">
        <v>0</v>
      </c>
      <c r="C1" s="18" t="s">
        <v>180</v>
      </c>
      <c r="D1" s="19" t="s">
        <v>673</v>
      </c>
      <c r="E1" s="19" t="s">
        <v>674</v>
      </c>
      <c r="F1" s="19" t="s">
        <v>512</v>
      </c>
      <c r="G1" s="19" t="s">
        <v>577</v>
      </c>
      <c r="H1" s="18" t="s">
        <v>296</v>
      </c>
      <c r="I1" s="18" t="s">
        <v>904</v>
      </c>
      <c r="J1" s="18" t="s">
        <v>295</v>
      </c>
      <c r="K1" s="19" t="s">
        <v>578</v>
      </c>
      <c r="L1" s="19" t="s">
        <v>294</v>
      </c>
      <c r="M1" s="19" t="s">
        <v>901</v>
      </c>
      <c r="N1" s="19" t="s">
        <v>291</v>
      </c>
      <c r="O1" s="19" t="s">
        <v>723</v>
      </c>
      <c r="P1" s="19" t="s">
        <v>290</v>
      </c>
      <c r="Q1" s="19" t="s">
        <v>289</v>
      </c>
      <c r="R1" s="19" t="s">
        <v>1668</v>
      </c>
      <c r="S1" s="19" t="s">
        <v>1106</v>
      </c>
      <c r="T1" s="19" t="s">
        <v>1105</v>
      </c>
      <c r="U1" s="19" t="s">
        <v>573</v>
      </c>
      <c r="V1" s="19" t="s">
        <v>193</v>
      </c>
      <c r="W1" s="19" t="s">
        <v>574</v>
      </c>
      <c r="X1" s="19" t="s">
        <v>194</v>
      </c>
      <c r="Y1" s="19" t="s">
        <v>575</v>
      </c>
      <c r="Z1" s="19" t="s">
        <v>287</v>
      </c>
      <c r="AA1" s="33" t="s">
        <v>628</v>
      </c>
      <c r="AB1" s="19" t="s">
        <v>214</v>
      </c>
      <c r="AC1" s="19" t="s">
        <v>576</v>
      </c>
      <c r="AD1" s="19" t="s">
        <v>286</v>
      </c>
      <c r="AE1" s="19" t="s">
        <v>593</v>
      </c>
      <c r="AF1" s="19"/>
      <c r="AG1" s="19"/>
    </row>
    <row r="2" spans="1:33" s="31" customFormat="1">
      <c r="A2" s="30" t="s">
        <v>191</v>
      </c>
      <c r="B2" s="30" t="s">
        <v>571</v>
      </c>
      <c r="C2" s="27" t="s">
        <v>180</v>
      </c>
      <c r="D2" s="20"/>
      <c r="E2" s="20" t="s">
        <v>675</v>
      </c>
      <c r="F2" s="20" t="s">
        <v>588</v>
      </c>
      <c r="G2" s="20" t="s">
        <v>587</v>
      </c>
      <c r="H2" s="27" t="s">
        <v>906</v>
      </c>
      <c r="I2" s="27" t="s">
        <v>905</v>
      </c>
      <c r="J2" s="20" t="s">
        <v>572</v>
      </c>
      <c r="K2" s="20" t="s">
        <v>580</v>
      </c>
      <c r="L2" s="20" t="s">
        <v>903</v>
      </c>
      <c r="M2" s="20" t="s">
        <v>902</v>
      </c>
      <c r="N2" s="20"/>
      <c r="O2" s="20" t="s">
        <v>833</v>
      </c>
      <c r="P2" s="20"/>
      <c r="Q2" s="20"/>
      <c r="R2" s="20" t="s">
        <v>1780</v>
      </c>
      <c r="S2" s="20" t="s">
        <v>725</v>
      </c>
      <c r="T2" s="22" t="s">
        <v>725</v>
      </c>
      <c r="U2" s="20" t="s">
        <v>579</v>
      </c>
      <c r="V2" s="20" t="s">
        <v>581</v>
      </c>
      <c r="W2" s="20" t="s">
        <v>582</v>
      </c>
      <c r="X2" s="20" t="s">
        <v>583</v>
      </c>
      <c r="Y2" s="20" t="s">
        <v>584</v>
      </c>
      <c r="Z2" s="20"/>
      <c r="AA2" s="34" t="s">
        <v>754</v>
      </c>
      <c r="AB2" s="20" t="s">
        <v>586</v>
      </c>
      <c r="AC2" s="20" t="s">
        <v>585</v>
      </c>
      <c r="AD2" s="20"/>
      <c r="AE2" s="20" t="s">
        <v>594</v>
      </c>
      <c r="AF2" s="20"/>
      <c r="AG2" s="20"/>
    </row>
    <row r="3" spans="1:33" ht="15" customHeight="1">
      <c r="A3" s="30" t="s">
        <v>191</v>
      </c>
      <c r="B3" s="30" t="s">
        <v>569</v>
      </c>
      <c r="C3" s="23" t="s">
        <v>765</v>
      </c>
      <c r="D3" s="22"/>
      <c r="E3" s="22" t="s">
        <v>877</v>
      </c>
      <c r="F3" s="22"/>
      <c r="G3" s="22" t="s">
        <v>1799</v>
      </c>
      <c r="H3" s="23"/>
      <c r="I3" s="23" t="s">
        <v>907</v>
      </c>
      <c r="J3" s="22"/>
      <c r="K3" s="37" t="s">
        <v>771</v>
      </c>
      <c r="L3" s="37"/>
      <c r="M3" s="37" t="s">
        <v>965</v>
      </c>
      <c r="N3" s="22"/>
      <c r="O3" s="37" t="s">
        <v>779</v>
      </c>
      <c r="P3" s="37"/>
      <c r="Q3" s="37"/>
      <c r="R3" s="37" t="s">
        <v>1669</v>
      </c>
      <c r="S3" s="22" t="s">
        <v>834</v>
      </c>
      <c r="T3" s="22" t="s">
        <v>834</v>
      </c>
      <c r="U3" s="22" t="s">
        <v>834</v>
      </c>
      <c r="V3" s="22"/>
      <c r="W3" s="37" t="s">
        <v>839</v>
      </c>
      <c r="X3" s="22"/>
      <c r="Y3" s="37" t="s">
        <v>839</v>
      </c>
      <c r="Z3" s="22"/>
      <c r="AA3" s="39" t="s">
        <v>867</v>
      </c>
      <c r="AB3" s="22"/>
      <c r="AC3" s="22" t="s">
        <v>852</v>
      </c>
      <c r="AD3" s="22"/>
      <c r="AE3" s="22" t="s">
        <v>1593</v>
      </c>
      <c r="AF3" s="22"/>
      <c r="AG3" s="22"/>
    </row>
    <row r="4" spans="1:33" ht="15" customHeight="1">
      <c r="A4" s="30" t="s">
        <v>191</v>
      </c>
      <c r="B4" s="30" t="s">
        <v>570</v>
      </c>
      <c r="C4" s="23" t="s">
        <v>762</v>
      </c>
      <c r="D4" s="22"/>
      <c r="E4" s="22" t="s">
        <v>878</v>
      </c>
      <c r="F4" s="22"/>
      <c r="G4" s="22" t="s">
        <v>863</v>
      </c>
      <c r="H4" s="23"/>
      <c r="I4" s="23" t="s">
        <v>908</v>
      </c>
      <c r="J4" s="22"/>
      <c r="K4" s="37" t="s">
        <v>772</v>
      </c>
      <c r="L4" s="37"/>
      <c r="M4" s="37" t="s">
        <v>966</v>
      </c>
      <c r="N4" s="22"/>
      <c r="O4" s="37" t="s">
        <v>780</v>
      </c>
      <c r="P4" s="37"/>
      <c r="Q4" s="37"/>
      <c r="R4" s="37" t="s">
        <v>1670</v>
      </c>
      <c r="S4" s="22" t="s">
        <v>835</v>
      </c>
      <c r="T4" s="22" t="s">
        <v>835</v>
      </c>
      <c r="U4" s="22" t="s">
        <v>835</v>
      </c>
      <c r="V4" s="22"/>
      <c r="W4" s="37" t="s">
        <v>840</v>
      </c>
      <c r="X4" s="22"/>
      <c r="Y4" s="37" t="s">
        <v>845</v>
      </c>
      <c r="Z4" s="22"/>
      <c r="AA4" s="39" t="s">
        <v>868</v>
      </c>
      <c r="AB4" s="22"/>
      <c r="AC4" s="22" t="s">
        <v>853</v>
      </c>
      <c r="AD4" s="22"/>
      <c r="AE4" s="22" t="s">
        <v>873</v>
      </c>
      <c r="AF4" s="22"/>
      <c r="AG4" s="22"/>
    </row>
    <row r="5" spans="1:33" ht="42.75">
      <c r="A5" s="30" t="s">
        <v>191</v>
      </c>
      <c r="B5" s="30" t="s">
        <v>23</v>
      </c>
      <c r="C5" s="23" t="s">
        <v>224</v>
      </c>
      <c r="D5" s="22"/>
      <c r="E5" s="22" t="s">
        <v>676</v>
      </c>
      <c r="F5" s="22"/>
      <c r="G5" s="22" t="s">
        <v>526</v>
      </c>
      <c r="H5" s="23"/>
      <c r="I5" s="23" t="s">
        <v>909</v>
      </c>
      <c r="J5" s="22"/>
      <c r="K5" s="37" t="s">
        <v>332</v>
      </c>
      <c r="L5" s="37"/>
      <c r="M5" s="37" t="s">
        <v>967</v>
      </c>
      <c r="N5" s="22"/>
      <c r="O5" s="37" t="s">
        <v>781</v>
      </c>
      <c r="P5" s="37"/>
      <c r="Q5" s="37"/>
      <c r="R5" s="37" t="s">
        <v>1671</v>
      </c>
      <c r="S5" s="22" t="s">
        <v>726</v>
      </c>
      <c r="T5" s="22" t="s">
        <v>726</v>
      </c>
      <c r="U5" s="22" t="s">
        <v>377</v>
      </c>
      <c r="V5" s="22"/>
      <c r="W5" s="37" t="s">
        <v>418</v>
      </c>
      <c r="X5" s="22"/>
      <c r="Y5" s="37" t="s">
        <v>452</v>
      </c>
      <c r="Z5" s="22"/>
      <c r="AA5" s="39" t="s">
        <v>629</v>
      </c>
      <c r="AB5" s="22"/>
      <c r="AC5" s="22" t="s">
        <v>484</v>
      </c>
      <c r="AD5" s="22"/>
      <c r="AE5" s="22" t="s">
        <v>1594</v>
      </c>
      <c r="AF5" s="22"/>
      <c r="AG5" s="22"/>
    </row>
    <row r="6" spans="1:33" ht="15" customHeight="1">
      <c r="A6" s="30" t="s">
        <v>191</v>
      </c>
      <c r="B6" s="32" t="s">
        <v>243</v>
      </c>
      <c r="C6" s="23" t="s">
        <v>243</v>
      </c>
      <c r="D6" s="22"/>
      <c r="E6" s="22"/>
      <c r="F6" s="22"/>
      <c r="G6" s="22"/>
      <c r="H6" s="23"/>
      <c r="I6" s="23"/>
      <c r="J6" s="22"/>
      <c r="K6" s="37"/>
      <c r="L6" s="37"/>
      <c r="M6" s="37"/>
      <c r="N6" s="22"/>
      <c r="O6" s="37"/>
      <c r="P6" s="37"/>
      <c r="Q6" s="37"/>
      <c r="R6" s="37"/>
      <c r="S6" s="22"/>
      <c r="T6" s="22"/>
      <c r="U6" s="22"/>
      <c r="V6" s="22"/>
      <c r="W6" s="37"/>
      <c r="X6" s="22"/>
      <c r="Y6" s="37"/>
      <c r="Z6" s="22"/>
      <c r="AA6" s="39"/>
      <c r="AB6" s="22"/>
      <c r="AC6" s="22"/>
      <c r="AD6" s="22"/>
      <c r="AE6" s="22"/>
      <c r="AF6" s="22"/>
      <c r="AG6" s="22"/>
    </row>
    <row r="7" spans="1:33" ht="15" customHeight="1">
      <c r="A7" s="30" t="s">
        <v>191</v>
      </c>
      <c r="B7" s="30" t="s">
        <v>237</v>
      </c>
      <c r="C7" s="23" t="s">
        <v>237</v>
      </c>
      <c r="D7" s="22"/>
      <c r="E7" s="22"/>
      <c r="F7" s="22"/>
      <c r="G7" s="22"/>
      <c r="H7" s="23"/>
      <c r="I7" s="23"/>
      <c r="J7" s="22"/>
      <c r="K7" s="37"/>
      <c r="L7" s="37"/>
      <c r="M7" s="37"/>
      <c r="N7" s="22"/>
      <c r="O7" s="37"/>
      <c r="P7" s="37"/>
      <c r="Q7" s="37"/>
      <c r="R7" s="37"/>
      <c r="S7" s="22" t="s">
        <v>568</v>
      </c>
      <c r="T7" s="22"/>
      <c r="U7" s="22" t="s">
        <v>568</v>
      </c>
      <c r="V7" s="22"/>
      <c r="W7" s="37"/>
      <c r="X7" s="22"/>
      <c r="Y7" s="37"/>
      <c r="Z7" s="22"/>
      <c r="AA7" s="39"/>
      <c r="AB7" s="22"/>
      <c r="AC7" s="22"/>
      <c r="AD7" s="22"/>
      <c r="AE7" s="22"/>
      <c r="AF7" s="22"/>
      <c r="AG7" s="22"/>
    </row>
    <row r="8" spans="1:33" ht="15" customHeight="1">
      <c r="A8" s="30" t="s">
        <v>191</v>
      </c>
      <c r="B8" s="30" t="s">
        <v>244</v>
      </c>
      <c r="C8" s="23" t="s">
        <v>244</v>
      </c>
      <c r="D8" s="22"/>
      <c r="E8" s="22"/>
      <c r="F8" s="22"/>
      <c r="G8" s="22"/>
      <c r="H8" s="23"/>
      <c r="I8" s="23"/>
      <c r="J8" s="22"/>
      <c r="K8" s="37"/>
      <c r="L8" s="37"/>
      <c r="M8" s="37"/>
      <c r="N8" s="22"/>
      <c r="O8" s="37"/>
      <c r="P8" s="37"/>
      <c r="Q8" s="37"/>
      <c r="R8" s="37"/>
      <c r="S8" s="22"/>
      <c r="T8" s="22"/>
      <c r="U8" s="22"/>
      <c r="V8" s="22"/>
      <c r="W8" s="37"/>
      <c r="X8" s="22"/>
      <c r="Y8" s="37"/>
      <c r="Z8" s="22"/>
      <c r="AA8" s="39"/>
      <c r="AB8" s="22"/>
      <c r="AC8" s="22"/>
      <c r="AD8" s="22"/>
      <c r="AE8" s="22"/>
      <c r="AF8" s="22"/>
      <c r="AG8" s="22"/>
    </row>
    <row r="9" spans="1:33" ht="15" customHeight="1">
      <c r="A9" s="30" t="s">
        <v>191</v>
      </c>
      <c r="B9" s="30" t="s">
        <v>245</v>
      </c>
      <c r="C9" s="23" t="s">
        <v>245</v>
      </c>
      <c r="D9" s="22"/>
      <c r="E9" s="22"/>
      <c r="F9" s="22"/>
      <c r="G9" s="22"/>
      <c r="H9" s="23"/>
      <c r="I9" s="23"/>
      <c r="J9" s="22"/>
      <c r="K9" s="37"/>
      <c r="L9" s="37"/>
      <c r="M9" s="37"/>
      <c r="N9" s="22"/>
      <c r="O9" s="37"/>
      <c r="P9" s="37"/>
      <c r="Q9" s="37"/>
      <c r="R9" s="37"/>
      <c r="S9" s="22"/>
      <c r="T9" s="22"/>
      <c r="U9" s="22"/>
      <c r="V9" s="22"/>
      <c r="W9" s="37"/>
      <c r="X9" s="22"/>
      <c r="Y9" s="37"/>
      <c r="Z9" s="22"/>
      <c r="AA9" s="39"/>
      <c r="AB9" s="22"/>
      <c r="AC9" s="22"/>
      <c r="AD9" s="22"/>
      <c r="AE9" s="22"/>
      <c r="AF9" s="22"/>
      <c r="AG9" s="22"/>
    </row>
    <row r="10" spans="1:33" ht="15" customHeight="1">
      <c r="A10" s="30" t="s">
        <v>191</v>
      </c>
      <c r="B10" s="30" t="s">
        <v>246</v>
      </c>
      <c r="C10" s="23" t="s">
        <v>246</v>
      </c>
      <c r="D10" s="22"/>
      <c r="E10" s="22"/>
      <c r="F10" s="22"/>
      <c r="G10" s="22"/>
      <c r="H10" s="23"/>
      <c r="I10" s="23"/>
      <c r="J10" s="22"/>
      <c r="K10" s="37"/>
      <c r="L10" s="37"/>
      <c r="M10" s="37"/>
      <c r="N10" s="22"/>
      <c r="O10" s="37"/>
      <c r="P10" s="37"/>
      <c r="Q10" s="37"/>
      <c r="R10" s="37"/>
      <c r="S10" s="22"/>
      <c r="T10" s="22"/>
      <c r="U10" s="22"/>
      <c r="V10" s="22"/>
      <c r="W10" s="37"/>
      <c r="X10" s="22"/>
      <c r="Y10" s="37"/>
      <c r="Z10" s="22"/>
      <c r="AA10" s="39"/>
      <c r="AB10" s="22"/>
      <c r="AC10" s="22"/>
      <c r="AD10" s="22"/>
      <c r="AE10" s="22"/>
      <c r="AF10" s="22"/>
      <c r="AG10" s="22"/>
    </row>
    <row r="11" spans="1:33" ht="15" customHeight="1">
      <c r="A11" s="30" t="s">
        <v>191</v>
      </c>
      <c r="B11" s="30" t="s">
        <v>247</v>
      </c>
      <c r="C11" s="23" t="s">
        <v>589</v>
      </c>
      <c r="D11" s="22"/>
      <c r="E11" s="22"/>
      <c r="F11" s="22"/>
      <c r="G11" s="22"/>
      <c r="H11" s="23"/>
      <c r="I11" s="23"/>
      <c r="J11" s="22"/>
      <c r="K11" s="37"/>
      <c r="L11" s="37"/>
      <c r="M11" s="37"/>
      <c r="N11" s="22"/>
      <c r="O11" s="37"/>
      <c r="P11" s="37"/>
      <c r="Q11" s="37"/>
      <c r="R11" s="37"/>
      <c r="S11" s="22"/>
      <c r="T11" s="22"/>
      <c r="U11" s="22"/>
      <c r="V11" s="22"/>
      <c r="W11" s="37" t="s">
        <v>589</v>
      </c>
      <c r="X11" s="22"/>
      <c r="Y11" s="37"/>
      <c r="Z11" s="22"/>
      <c r="AA11" s="39"/>
      <c r="AB11" s="22"/>
      <c r="AC11" s="22"/>
      <c r="AD11" s="22"/>
      <c r="AE11" s="22"/>
      <c r="AF11" s="22"/>
      <c r="AG11" s="22"/>
    </row>
    <row r="12" spans="1:33" ht="15" customHeight="1">
      <c r="A12" s="30" t="s">
        <v>191</v>
      </c>
      <c r="B12" s="30" t="s">
        <v>248</v>
      </c>
      <c r="C12" s="23" t="s">
        <v>248</v>
      </c>
      <c r="D12" s="22"/>
      <c r="E12" s="22"/>
      <c r="F12" s="22"/>
      <c r="G12" s="22" t="s">
        <v>592</v>
      </c>
      <c r="H12" s="23"/>
      <c r="I12" s="23"/>
      <c r="J12" s="22"/>
      <c r="K12" s="37"/>
      <c r="L12" s="37"/>
      <c r="M12" s="37"/>
      <c r="N12" s="22"/>
      <c r="O12" s="37"/>
      <c r="P12" s="37"/>
      <c r="Q12" s="37"/>
      <c r="R12" s="37"/>
      <c r="S12" s="22"/>
      <c r="T12" s="22"/>
      <c r="U12" s="22"/>
      <c r="V12" s="22"/>
      <c r="W12" s="37"/>
      <c r="X12" s="22"/>
      <c r="Y12" s="37"/>
      <c r="Z12" s="22"/>
      <c r="AA12" s="39"/>
      <c r="AB12" s="22"/>
      <c r="AC12" s="22"/>
      <c r="AD12" s="22"/>
      <c r="AE12" s="22"/>
      <c r="AF12" s="22"/>
      <c r="AG12" s="22"/>
    </row>
    <row r="13" spans="1:33" ht="15" customHeight="1">
      <c r="A13" s="30" t="s">
        <v>191</v>
      </c>
      <c r="B13" s="30" t="s">
        <v>249</v>
      </c>
      <c r="C13" s="23" t="s">
        <v>249</v>
      </c>
      <c r="D13" s="22"/>
      <c r="E13" s="22"/>
      <c r="F13" s="22"/>
      <c r="G13" s="22"/>
      <c r="H13" s="23"/>
      <c r="I13" s="23"/>
      <c r="J13" s="22"/>
      <c r="K13" s="37"/>
      <c r="L13" s="37"/>
      <c r="M13" s="37"/>
      <c r="N13" s="22"/>
      <c r="O13" s="37"/>
      <c r="P13" s="37"/>
      <c r="Q13" s="37"/>
      <c r="R13" s="37"/>
      <c r="S13" s="22"/>
      <c r="T13" s="22"/>
      <c r="U13" s="22"/>
      <c r="V13" s="22"/>
      <c r="W13" s="37"/>
      <c r="X13" s="22"/>
      <c r="Y13" s="37"/>
      <c r="Z13" s="22"/>
      <c r="AA13" s="39" t="s">
        <v>630</v>
      </c>
      <c r="AB13" s="22"/>
      <c r="AC13" s="22"/>
      <c r="AD13" s="22"/>
      <c r="AE13" s="22"/>
      <c r="AF13" s="22"/>
      <c r="AG13" s="22"/>
    </row>
    <row r="14" spans="1:33" ht="15" customHeight="1">
      <c r="A14" s="30" t="s">
        <v>191</v>
      </c>
      <c r="B14" s="30" t="s">
        <v>236</v>
      </c>
      <c r="C14" s="23" t="s">
        <v>236</v>
      </c>
      <c r="D14" s="22"/>
      <c r="E14" s="22"/>
      <c r="F14" s="22"/>
      <c r="G14" s="22"/>
      <c r="H14" s="23"/>
      <c r="I14" s="23"/>
      <c r="J14" s="22"/>
      <c r="K14" s="37"/>
      <c r="L14" s="37"/>
      <c r="M14" s="37"/>
      <c r="N14" s="22"/>
      <c r="O14" s="37"/>
      <c r="P14" s="37"/>
      <c r="Q14" s="37"/>
      <c r="R14" s="37"/>
      <c r="S14" s="22"/>
      <c r="T14" s="22"/>
      <c r="U14" s="22"/>
      <c r="V14" s="22"/>
      <c r="W14" s="37"/>
      <c r="X14" s="22"/>
      <c r="Y14" s="37"/>
      <c r="Z14" s="22"/>
      <c r="AA14" s="39"/>
      <c r="AB14" s="22"/>
      <c r="AC14" s="22" t="s">
        <v>591</v>
      </c>
      <c r="AD14" s="22"/>
      <c r="AE14" s="22"/>
      <c r="AF14" s="22"/>
      <c r="AG14" s="22"/>
    </row>
    <row r="15" spans="1:33" ht="15" customHeight="1">
      <c r="A15" s="30" t="s">
        <v>191</v>
      </c>
      <c r="B15" s="30" t="s">
        <v>250</v>
      </c>
      <c r="C15" s="23" t="s">
        <v>250</v>
      </c>
      <c r="D15" s="22"/>
      <c r="E15" s="22"/>
      <c r="F15" s="22"/>
      <c r="G15" s="22"/>
      <c r="H15" s="23"/>
      <c r="I15" s="23"/>
      <c r="J15" s="22"/>
      <c r="K15" s="37"/>
      <c r="L15" s="37"/>
      <c r="M15" s="37"/>
      <c r="N15" s="22"/>
      <c r="O15" s="37"/>
      <c r="P15" s="37"/>
      <c r="Q15" s="37"/>
      <c r="R15" s="37"/>
      <c r="S15" s="22"/>
      <c r="T15" s="22"/>
      <c r="U15" s="22"/>
      <c r="V15" s="22"/>
      <c r="W15" s="37"/>
      <c r="X15" s="22"/>
      <c r="Y15" s="37"/>
      <c r="Z15" s="22"/>
      <c r="AA15" s="39"/>
      <c r="AB15" s="22"/>
      <c r="AC15" s="22"/>
      <c r="AD15" s="22"/>
      <c r="AE15" s="22" t="s">
        <v>595</v>
      </c>
      <c r="AF15" s="22"/>
      <c r="AG15" s="22"/>
    </row>
    <row r="16" spans="1:33" ht="15" customHeight="1">
      <c r="A16" s="30" t="s">
        <v>191</v>
      </c>
      <c r="B16" s="30" t="s">
        <v>251</v>
      </c>
      <c r="C16" s="23" t="s">
        <v>251</v>
      </c>
      <c r="D16" s="22"/>
      <c r="E16" s="22"/>
      <c r="F16" s="22"/>
      <c r="G16" s="22"/>
      <c r="H16" s="23"/>
      <c r="I16" s="23"/>
      <c r="J16" s="22"/>
      <c r="K16" s="37"/>
      <c r="L16" s="37"/>
      <c r="M16" s="37"/>
      <c r="N16" s="22"/>
      <c r="O16" s="37" t="s">
        <v>251</v>
      </c>
      <c r="P16" s="37"/>
      <c r="Q16" s="37"/>
      <c r="R16" s="37"/>
      <c r="S16" s="22"/>
      <c r="T16" s="22"/>
      <c r="U16" s="22"/>
      <c r="V16" s="22"/>
      <c r="W16" s="37"/>
      <c r="X16" s="22"/>
      <c r="Y16" s="37"/>
      <c r="Z16" s="22"/>
      <c r="AA16" s="39"/>
      <c r="AB16" s="22"/>
      <c r="AC16" s="22"/>
      <c r="AD16" s="22"/>
      <c r="AE16" s="22"/>
      <c r="AF16" s="22"/>
      <c r="AG16" s="22"/>
    </row>
    <row r="17" spans="1:33" ht="15" customHeight="1">
      <c r="A17" s="30" t="s">
        <v>191</v>
      </c>
      <c r="B17" s="30" t="s">
        <v>252</v>
      </c>
      <c r="C17" s="23" t="s">
        <v>252</v>
      </c>
      <c r="D17" s="22"/>
      <c r="E17" s="22"/>
      <c r="F17" s="22"/>
      <c r="G17" s="22"/>
      <c r="H17" s="23"/>
      <c r="I17" s="23"/>
      <c r="J17" s="22"/>
      <c r="K17" s="37"/>
      <c r="L17" s="37"/>
      <c r="M17" s="37" t="s">
        <v>773</v>
      </c>
      <c r="N17" s="22"/>
      <c r="O17" s="37"/>
      <c r="P17" s="37"/>
      <c r="Q17" s="37"/>
      <c r="R17" s="37"/>
      <c r="S17" s="22"/>
      <c r="T17" s="22"/>
      <c r="U17" s="22"/>
      <c r="V17" s="22"/>
      <c r="W17" s="37"/>
      <c r="X17" s="22"/>
      <c r="Y17" s="37"/>
      <c r="Z17" s="22"/>
      <c r="AA17" s="39"/>
      <c r="AB17" s="22"/>
      <c r="AC17" s="22"/>
      <c r="AD17" s="22"/>
      <c r="AE17" s="22"/>
      <c r="AF17" s="22"/>
      <c r="AG17" s="22"/>
    </row>
    <row r="18" spans="1:33" ht="15" customHeight="1">
      <c r="A18" s="30" t="s">
        <v>191</v>
      </c>
      <c r="B18" s="30" t="s">
        <v>253</v>
      </c>
      <c r="C18" s="23" t="s">
        <v>253</v>
      </c>
      <c r="D18" s="22"/>
      <c r="E18" s="22"/>
      <c r="F18" s="22"/>
      <c r="G18" s="22"/>
      <c r="H18" s="23"/>
      <c r="I18" s="23"/>
      <c r="J18" s="22"/>
      <c r="K18" s="37"/>
      <c r="L18" s="37"/>
      <c r="M18" s="37"/>
      <c r="N18" s="22"/>
      <c r="O18" s="37" t="s">
        <v>253</v>
      </c>
      <c r="P18" s="37"/>
      <c r="Q18" s="37"/>
      <c r="R18" s="37"/>
      <c r="S18" s="22"/>
      <c r="T18" s="22"/>
      <c r="U18" s="22"/>
      <c r="V18" s="22"/>
      <c r="W18" s="37"/>
      <c r="X18" s="22"/>
      <c r="Y18" s="37"/>
      <c r="Z18" s="22"/>
      <c r="AA18" s="39"/>
      <c r="AB18" s="22"/>
      <c r="AC18" s="22"/>
      <c r="AD18" s="22"/>
      <c r="AE18" s="22"/>
      <c r="AF18" s="22"/>
      <c r="AG18" s="22"/>
    </row>
    <row r="19" spans="1:33" ht="15" customHeight="1">
      <c r="A19" s="30" t="s">
        <v>191</v>
      </c>
      <c r="B19" s="30" t="s">
        <v>254</v>
      </c>
      <c r="C19" s="23" t="s">
        <v>254</v>
      </c>
      <c r="D19" s="22"/>
      <c r="E19" s="22"/>
      <c r="F19" s="22"/>
      <c r="G19" s="22"/>
      <c r="H19" s="23"/>
      <c r="I19" s="23" t="s">
        <v>910</v>
      </c>
      <c r="J19" s="22"/>
      <c r="K19" s="37"/>
      <c r="L19" s="37"/>
      <c r="M19" s="37"/>
      <c r="N19" s="22"/>
      <c r="O19" s="37"/>
      <c r="P19" s="37"/>
      <c r="Q19" s="37"/>
      <c r="R19" s="37"/>
      <c r="S19" s="22"/>
      <c r="T19" s="22"/>
      <c r="U19" s="22"/>
      <c r="V19" s="22"/>
      <c r="W19" s="37"/>
      <c r="X19" s="22"/>
      <c r="Y19" s="37"/>
      <c r="Z19" s="22"/>
      <c r="AA19" s="39"/>
      <c r="AB19" s="22"/>
      <c r="AC19" s="22"/>
      <c r="AD19" s="22"/>
      <c r="AE19" s="22"/>
      <c r="AF19" s="22"/>
      <c r="AG19" s="22"/>
    </row>
    <row r="20" spans="1:33" ht="15" customHeight="1">
      <c r="A20" s="30" t="s">
        <v>191</v>
      </c>
      <c r="B20" s="30" t="s">
        <v>255</v>
      </c>
      <c r="C20" s="23" t="s">
        <v>255</v>
      </c>
      <c r="D20" s="22"/>
      <c r="E20" s="22"/>
      <c r="F20" s="22"/>
      <c r="G20" s="22"/>
      <c r="H20" s="23"/>
      <c r="I20" s="23"/>
      <c r="J20" s="22"/>
      <c r="K20" s="37"/>
      <c r="L20" s="37"/>
      <c r="M20" s="37"/>
      <c r="N20" s="22"/>
      <c r="O20" s="37" t="s">
        <v>724</v>
      </c>
      <c r="P20" s="37"/>
      <c r="Q20" s="37"/>
      <c r="R20" s="37"/>
      <c r="S20" s="22"/>
      <c r="T20" s="22"/>
      <c r="U20" s="22"/>
      <c r="V20" s="22"/>
      <c r="W20" s="37"/>
      <c r="X20" s="22"/>
      <c r="Y20" s="37"/>
      <c r="Z20" s="22"/>
      <c r="AA20" s="39"/>
      <c r="AB20" s="22"/>
      <c r="AC20" s="22"/>
      <c r="AD20" s="22"/>
      <c r="AE20" s="22"/>
      <c r="AF20" s="22"/>
      <c r="AG20" s="22"/>
    </row>
    <row r="21" spans="1:33" ht="15" customHeight="1">
      <c r="A21" s="30" t="s">
        <v>191</v>
      </c>
      <c r="B21" s="30" t="s">
        <v>256</v>
      </c>
      <c r="C21" s="23" t="s">
        <v>256</v>
      </c>
      <c r="D21" s="22"/>
      <c r="E21" s="22"/>
      <c r="F21" s="22"/>
      <c r="G21" s="22"/>
      <c r="H21" s="23"/>
      <c r="I21" s="23"/>
      <c r="J21" s="22"/>
      <c r="K21" s="37" t="s">
        <v>256</v>
      </c>
      <c r="L21" s="37"/>
      <c r="M21" s="37"/>
      <c r="N21" s="22"/>
      <c r="O21" s="37"/>
      <c r="P21" s="37"/>
      <c r="Q21" s="37"/>
      <c r="R21" s="37"/>
      <c r="S21" s="22"/>
      <c r="T21" s="22"/>
      <c r="U21" s="22"/>
      <c r="V21" s="22"/>
      <c r="W21" s="37"/>
      <c r="X21" s="22"/>
      <c r="Y21" s="37"/>
      <c r="Z21" s="22"/>
      <c r="AA21" s="39"/>
      <c r="AB21" s="22"/>
      <c r="AC21" s="22"/>
      <c r="AD21" s="22"/>
      <c r="AE21" s="22"/>
      <c r="AF21" s="22"/>
      <c r="AG21" s="22"/>
    </row>
    <row r="22" spans="1:33" ht="15" customHeight="1">
      <c r="A22" s="30" t="s">
        <v>191</v>
      </c>
      <c r="B22" s="30" t="s">
        <v>257</v>
      </c>
      <c r="C22" s="23" t="s">
        <v>257</v>
      </c>
      <c r="D22" s="22"/>
      <c r="E22" s="22" t="s">
        <v>257</v>
      </c>
      <c r="F22" s="22"/>
      <c r="G22" s="22"/>
      <c r="H22" s="23"/>
      <c r="I22" s="23"/>
      <c r="J22" s="22"/>
      <c r="K22" s="37"/>
      <c r="L22" s="37"/>
      <c r="M22" s="37"/>
      <c r="N22" s="22"/>
      <c r="O22" s="37"/>
      <c r="P22" s="37"/>
      <c r="Q22" s="37"/>
      <c r="R22" s="37"/>
      <c r="S22" s="22"/>
      <c r="T22" s="22" t="s">
        <v>257</v>
      </c>
      <c r="U22" s="22" t="s">
        <v>257</v>
      </c>
      <c r="V22" s="22"/>
      <c r="W22" s="37"/>
      <c r="X22" s="22"/>
      <c r="Y22" s="37"/>
      <c r="Z22" s="22"/>
      <c r="AA22" s="39"/>
      <c r="AB22" s="22"/>
      <c r="AC22" s="22"/>
      <c r="AD22" s="22"/>
      <c r="AE22" s="22"/>
      <c r="AF22" s="22"/>
      <c r="AG22" s="22"/>
    </row>
    <row r="23" spans="1:33" ht="15" customHeight="1">
      <c r="A23" s="30" t="s">
        <v>191</v>
      </c>
      <c r="B23" s="30" t="s">
        <v>258</v>
      </c>
      <c r="C23" s="23" t="s">
        <v>258</v>
      </c>
      <c r="D23" s="22"/>
      <c r="E23" s="22" t="s">
        <v>677</v>
      </c>
      <c r="F23" s="22"/>
      <c r="G23" s="22"/>
      <c r="H23" s="23"/>
      <c r="I23" s="23"/>
      <c r="J23" s="22"/>
      <c r="K23" s="37"/>
      <c r="L23" s="37"/>
      <c r="M23" s="37"/>
      <c r="N23" s="22"/>
      <c r="O23" s="37"/>
      <c r="P23" s="37"/>
      <c r="Q23" s="37"/>
      <c r="R23" s="37"/>
      <c r="S23" s="22"/>
      <c r="T23" s="22" t="s">
        <v>258</v>
      </c>
      <c r="U23" s="22" t="s">
        <v>258</v>
      </c>
      <c r="V23" s="22"/>
      <c r="W23" s="37"/>
      <c r="X23" s="22"/>
      <c r="Y23" s="37"/>
      <c r="Z23" s="22"/>
      <c r="AA23" s="39"/>
      <c r="AB23" s="22"/>
      <c r="AC23" s="22"/>
      <c r="AD23" s="22"/>
      <c r="AE23" s="22"/>
      <c r="AF23" s="22"/>
      <c r="AG23" s="22"/>
    </row>
    <row r="24" spans="1:33" ht="15" customHeight="1">
      <c r="A24" s="30" t="s">
        <v>191</v>
      </c>
      <c r="B24" s="30" t="s">
        <v>259</v>
      </c>
      <c r="C24" s="23" t="s">
        <v>259</v>
      </c>
      <c r="D24" s="22"/>
      <c r="E24" s="22" t="s">
        <v>259</v>
      </c>
      <c r="F24" s="22"/>
      <c r="G24" s="22"/>
      <c r="H24" s="23"/>
      <c r="I24" s="23"/>
      <c r="J24" s="22"/>
      <c r="K24" s="37"/>
      <c r="L24" s="37"/>
      <c r="M24" s="37"/>
      <c r="N24" s="22"/>
      <c r="O24" s="37"/>
      <c r="P24" s="37"/>
      <c r="Q24" s="37"/>
      <c r="R24" s="37"/>
      <c r="S24" s="22"/>
      <c r="T24" s="22" t="s">
        <v>259</v>
      </c>
      <c r="U24" s="22" t="s">
        <v>259</v>
      </c>
      <c r="V24" s="22"/>
      <c r="W24" s="37"/>
      <c r="X24" s="22"/>
      <c r="Y24" s="37"/>
      <c r="Z24" s="22"/>
      <c r="AA24" s="39"/>
      <c r="AB24" s="22"/>
      <c r="AC24" s="22"/>
      <c r="AD24" s="22"/>
      <c r="AE24" s="22"/>
      <c r="AF24" s="22"/>
      <c r="AG24" s="22"/>
    </row>
    <row r="25" spans="1:33" ht="15" customHeight="1">
      <c r="A25" s="30" t="s">
        <v>191</v>
      </c>
      <c r="B25" s="30" t="s">
        <v>260</v>
      </c>
      <c r="C25" s="23" t="s">
        <v>260</v>
      </c>
      <c r="D25" s="22"/>
      <c r="E25" s="22"/>
      <c r="F25" s="22"/>
      <c r="G25" s="22"/>
      <c r="H25" s="23"/>
      <c r="I25" s="23"/>
      <c r="J25" s="22"/>
      <c r="K25" s="37"/>
      <c r="L25" s="37"/>
      <c r="M25" s="37"/>
      <c r="N25" s="22"/>
      <c r="O25" s="37"/>
      <c r="P25" s="37"/>
      <c r="Q25" s="37"/>
      <c r="R25" s="37"/>
      <c r="S25" s="22"/>
      <c r="T25" s="22"/>
      <c r="U25" s="22"/>
      <c r="V25" s="22"/>
      <c r="W25" s="37"/>
      <c r="X25" s="22"/>
      <c r="Y25" s="37"/>
      <c r="Z25" s="22"/>
      <c r="AA25" s="39"/>
      <c r="AB25" s="22"/>
      <c r="AC25" s="22"/>
      <c r="AD25" s="22"/>
      <c r="AE25" s="22"/>
      <c r="AF25" s="22"/>
      <c r="AG25" s="22"/>
    </row>
    <row r="26" spans="1:33" ht="15" customHeight="1">
      <c r="A26" s="30" t="s">
        <v>191</v>
      </c>
      <c r="B26" s="30" t="s">
        <v>261</v>
      </c>
      <c r="C26" s="23" t="s">
        <v>261</v>
      </c>
      <c r="D26" s="22"/>
      <c r="E26" s="22"/>
      <c r="F26" s="22"/>
      <c r="G26" s="22"/>
      <c r="H26" s="23"/>
      <c r="I26" s="23"/>
      <c r="J26" s="22"/>
      <c r="K26" s="37"/>
      <c r="L26" s="37"/>
      <c r="M26" s="37"/>
      <c r="N26" s="22"/>
      <c r="O26" s="37"/>
      <c r="P26" s="37"/>
      <c r="Q26" s="37"/>
      <c r="R26" s="37"/>
      <c r="S26" s="22"/>
      <c r="T26" s="22"/>
      <c r="U26" s="22"/>
      <c r="V26" s="22"/>
      <c r="W26" s="37"/>
      <c r="X26" s="22"/>
      <c r="Y26" s="37" t="s">
        <v>590</v>
      </c>
      <c r="Z26" s="22"/>
      <c r="AA26" s="39"/>
      <c r="AB26" s="22"/>
      <c r="AC26" s="22"/>
      <c r="AD26" s="22"/>
      <c r="AE26" s="22"/>
      <c r="AF26" s="22"/>
      <c r="AG26" s="22"/>
    </row>
    <row r="27" spans="1:33" ht="15" customHeight="1">
      <c r="A27" s="30" t="s">
        <v>191</v>
      </c>
      <c r="B27" s="32" t="s">
        <v>262</v>
      </c>
      <c r="C27" s="23" t="s">
        <v>262</v>
      </c>
      <c r="D27" s="22"/>
      <c r="E27" s="22"/>
      <c r="F27" s="22"/>
      <c r="G27" s="22"/>
      <c r="H27" s="23"/>
      <c r="I27" s="23"/>
      <c r="J27" s="22"/>
      <c r="K27" s="37"/>
      <c r="L27" s="37"/>
      <c r="M27" s="37"/>
      <c r="N27" s="22"/>
      <c r="O27" s="37"/>
      <c r="P27" s="37"/>
      <c r="Q27" s="37"/>
      <c r="R27" s="37"/>
      <c r="S27" s="22"/>
      <c r="T27" s="22"/>
      <c r="U27" s="22"/>
      <c r="V27" s="22"/>
      <c r="W27" s="37"/>
      <c r="X27" s="22"/>
      <c r="Y27" s="37"/>
      <c r="Z27" s="22"/>
      <c r="AA27" s="39"/>
      <c r="AB27" s="22"/>
      <c r="AC27" s="22"/>
      <c r="AD27" s="22"/>
      <c r="AE27" s="22"/>
      <c r="AF27" s="22"/>
      <c r="AG27" s="22"/>
    </row>
    <row r="28" spans="1:33" ht="15" customHeight="1">
      <c r="A28" s="30" t="s">
        <v>191</v>
      </c>
      <c r="B28" s="30" t="s">
        <v>234</v>
      </c>
      <c r="C28" s="23" t="s">
        <v>234</v>
      </c>
      <c r="D28" s="22"/>
      <c r="E28" s="22"/>
      <c r="F28" s="22"/>
      <c r="G28" s="22"/>
      <c r="H28" s="23"/>
      <c r="I28" s="23"/>
      <c r="J28" s="22"/>
      <c r="K28" s="37"/>
      <c r="L28" s="37"/>
      <c r="M28" s="37"/>
      <c r="N28" s="22"/>
      <c r="O28" s="37"/>
      <c r="P28" s="37"/>
      <c r="Q28" s="37"/>
      <c r="R28" s="37"/>
      <c r="S28" s="22"/>
      <c r="T28" s="22"/>
      <c r="U28" s="22"/>
      <c r="V28" s="22"/>
      <c r="W28" s="37"/>
      <c r="X28" s="22"/>
      <c r="Y28" s="37"/>
      <c r="Z28" s="22"/>
      <c r="AA28" s="39"/>
      <c r="AB28" s="22"/>
      <c r="AC28" s="22"/>
      <c r="AD28" s="22"/>
      <c r="AE28" s="22"/>
      <c r="AF28" s="22"/>
      <c r="AG28" s="22"/>
    </row>
    <row r="29" spans="1:33" ht="15" customHeight="1">
      <c r="A29" s="30" t="s">
        <v>191</v>
      </c>
      <c r="B29" s="30" t="s">
        <v>263</v>
      </c>
      <c r="C29" s="23" t="s">
        <v>263</v>
      </c>
      <c r="D29" s="22"/>
      <c r="E29" s="22"/>
      <c r="F29" s="22"/>
      <c r="G29" s="22"/>
      <c r="H29" s="23"/>
      <c r="I29" s="23"/>
      <c r="J29" s="22"/>
      <c r="K29" s="37"/>
      <c r="L29" s="37"/>
      <c r="M29" s="37"/>
      <c r="N29" s="22"/>
      <c r="O29" s="37"/>
      <c r="P29" s="37"/>
      <c r="Q29" s="37"/>
      <c r="R29" s="37"/>
      <c r="S29" s="22"/>
      <c r="T29" s="22"/>
      <c r="U29" s="22"/>
      <c r="V29" s="22"/>
      <c r="W29" s="37"/>
      <c r="X29" s="22"/>
      <c r="Y29" s="37"/>
      <c r="Z29" s="22"/>
      <c r="AA29" s="39"/>
      <c r="AB29" s="22"/>
      <c r="AC29" s="22"/>
      <c r="AD29" s="22"/>
      <c r="AE29" s="22"/>
      <c r="AF29" s="22"/>
      <c r="AG29" s="22"/>
    </row>
    <row r="30" spans="1:33" ht="15" customHeight="1">
      <c r="A30" s="30" t="s">
        <v>191</v>
      </c>
      <c r="B30" s="30" t="s">
        <v>264</v>
      </c>
      <c r="C30" s="26" t="s">
        <v>264</v>
      </c>
      <c r="D30" s="22"/>
      <c r="E30" s="22"/>
      <c r="F30" s="22"/>
      <c r="G30" s="22"/>
      <c r="H30" s="26"/>
      <c r="I30" s="26"/>
      <c r="J30" s="22"/>
      <c r="K30" s="37"/>
      <c r="L30" s="37"/>
      <c r="M30" s="37"/>
      <c r="N30" s="22"/>
      <c r="O30" s="37"/>
      <c r="P30" s="37"/>
      <c r="Q30" s="37"/>
      <c r="R30" s="37" t="s">
        <v>1650</v>
      </c>
      <c r="S30" s="22"/>
      <c r="T30" s="22"/>
      <c r="U30" s="22"/>
      <c r="V30" s="22"/>
      <c r="W30" s="37"/>
      <c r="X30" s="22"/>
      <c r="Y30" s="37"/>
      <c r="Z30" s="22"/>
      <c r="AA30" s="39"/>
      <c r="AB30" s="22"/>
      <c r="AC30" s="22"/>
      <c r="AD30" s="22"/>
      <c r="AE30" s="22"/>
      <c r="AF30" s="22"/>
      <c r="AG30" s="22"/>
    </row>
    <row r="31" spans="1:33" ht="15" customHeight="1">
      <c r="A31" s="30" t="s">
        <v>191</v>
      </c>
      <c r="B31" s="32" t="s">
        <v>1075</v>
      </c>
      <c r="C31" s="23" t="s">
        <v>1046</v>
      </c>
      <c r="D31" s="22"/>
      <c r="E31" s="22"/>
      <c r="F31" s="22"/>
      <c r="G31" s="22"/>
      <c r="H31" s="23"/>
      <c r="I31" s="23"/>
      <c r="J31" s="22"/>
      <c r="K31" s="37"/>
      <c r="L31" s="37"/>
      <c r="M31" s="37"/>
      <c r="N31" s="22"/>
      <c r="O31" s="37"/>
      <c r="P31" s="37"/>
      <c r="Q31" s="37"/>
      <c r="R31" s="37"/>
      <c r="S31" s="22"/>
      <c r="T31" s="22"/>
      <c r="U31" s="22"/>
      <c r="V31" s="22"/>
      <c r="W31" s="37"/>
      <c r="X31" s="22"/>
      <c r="Y31" s="37"/>
      <c r="Z31" s="22"/>
      <c r="AA31" s="39"/>
      <c r="AB31" s="22"/>
      <c r="AC31" s="22"/>
      <c r="AD31" s="22"/>
      <c r="AE31" s="22"/>
      <c r="AF31" s="22"/>
      <c r="AG31" s="22"/>
    </row>
    <row r="32" spans="1:33" ht="15" customHeight="1">
      <c r="A32" s="30" t="s">
        <v>191</v>
      </c>
      <c r="B32" s="30" t="s">
        <v>1076</v>
      </c>
      <c r="C32" s="23" t="s">
        <v>1047</v>
      </c>
      <c r="D32" s="22"/>
      <c r="E32" s="22"/>
      <c r="F32" s="22"/>
      <c r="G32" s="22"/>
      <c r="H32" s="23"/>
      <c r="I32" s="23"/>
      <c r="J32" s="22"/>
      <c r="K32" s="37"/>
      <c r="L32" s="37"/>
      <c r="M32" s="37"/>
      <c r="N32" s="22"/>
      <c r="O32" s="37"/>
      <c r="P32" s="37"/>
      <c r="Q32" s="37"/>
      <c r="R32" s="37"/>
      <c r="S32" s="22" t="s">
        <v>1071</v>
      </c>
      <c r="T32" s="22"/>
      <c r="U32" s="22" t="s">
        <v>1071</v>
      </c>
      <c r="V32" s="22"/>
      <c r="W32" s="37"/>
      <c r="X32" s="22"/>
      <c r="Y32" s="37"/>
      <c r="Z32" s="22"/>
      <c r="AA32" s="39"/>
      <c r="AB32" s="22"/>
      <c r="AC32" s="22"/>
      <c r="AD32" s="22"/>
      <c r="AE32" s="22"/>
      <c r="AF32" s="22"/>
      <c r="AG32" s="22"/>
    </row>
    <row r="33" spans="1:33" ht="15" customHeight="1">
      <c r="A33" s="30" t="s">
        <v>191</v>
      </c>
      <c r="B33" s="30" t="s">
        <v>1077</v>
      </c>
      <c r="C33" s="23" t="s">
        <v>1048</v>
      </c>
      <c r="D33" s="22"/>
      <c r="E33" s="22"/>
      <c r="F33" s="22"/>
      <c r="G33" s="22"/>
      <c r="H33" s="23"/>
      <c r="I33" s="23"/>
      <c r="J33" s="22"/>
      <c r="K33" s="37"/>
      <c r="L33" s="37"/>
      <c r="M33" s="37"/>
      <c r="N33" s="22"/>
      <c r="O33" s="37"/>
      <c r="P33" s="37"/>
      <c r="Q33" s="37"/>
      <c r="R33" s="37"/>
      <c r="S33" s="22"/>
      <c r="T33" s="22"/>
      <c r="U33" s="22"/>
      <c r="V33" s="22"/>
      <c r="W33" s="37"/>
      <c r="X33" s="22"/>
      <c r="Y33" s="37"/>
      <c r="Z33" s="22"/>
      <c r="AA33" s="39"/>
      <c r="AB33" s="22"/>
      <c r="AC33" s="22"/>
      <c r="AD33" s="22"/>
      <c r="AE33" s="22"/>
      <c r="AF33" s="22"/>
      <c r="AG33" s="22"/>
    </row>
    <row r="34" spans="1:33" ht="15" customHeight="1">
      <c r="A34" s="30" t="s">
        <v>191</v>
      </c>
      <c r="B34" s="30" t="s">
        <v>1078</v>
      </c>
      <c r="C34" s="23" t="s">
        <v>1048</v>
      </c>
      <c r="D34" s="22"/>
      <c r="E34" s="22"/>
      <c r="F34" s="22"/>
      <c r="G34" s="22"/>
      <c r="H34" s="23"/>
      <c r="I34" s="23"/>
      <c r="J34" s="22"/>
      <c r="K34" s="37"/>
      <c r="L34" s="37"/>
      <c r="M34" s="37"/>
      <c r="N34" s="22"/>
      <c r="O34" s="37"/>
      <c r="P34" s="37"/>
      <c r="Q34" s="37"/>
      <c r="R34" s="37"/>
      <c r="S34" s="22"/>
      <c r="T34" s="22"/>
      <c r="U34" s="22"/>
      <c r="V34" s="22"/>
      <c r="W34" s="37"/>
      <c r="X34" s="22"/>
      <c r="Y34" s="37"/>
      <c r="Z34" s="22"/>
      <c r="AA34" s="39"/>
      <c r="AB34" s="22"/>
      <c r="AC34" s="22"/>
      <c r="AD34" s="22"/>
      <c r="AE34" s="22"/>
      <c r="AF34" s="22"/>
      <c r="AG34" s="22"/>
    </row>
    <row r="35" spans="1:33" ht="15" customHeight="1">
      <c r="A35" s="30" t="s">
        <v>191</v>
      </c>
      <c r="B35" s="30" t="s">
        <v>1079</v>
      </c>
      <c r="C35" s="23" t="s">
        <v>1048</v>
      </c>
      <c r="D35" s="22"/>
      <c r="E35" s="22"/>
      <c r="F35" s="22"/>
      <c r="G35" s="22"/>
      <c r="H35" s="23"/>
      <c r="I35" s="23"/>
      <c r="J35" s="22"/>
      <c r="K35" s="37"/>
      <c r="L35" s="37"/>
      <c r="M35" s="37"/>
      <c r="N35" s="22"/>
      <c r="O35" s="37"/>
      <c r="P35" s="37"/>
      <c r="Q35" s="37"/>
      <c r="R35" s="37"/>
      <c r="S35" s="22"/>
      <c r="T35" s="22"/>
      <c r="U35" s="22"/>
      <c r="V35" s="22"/>
      <c r="W35" s="37"/>
      <c r="X35" s="22"/>
      <c r="Y35" s="37"/>
      <c r="Z35" s="22"/>
      <c r="AA35" s="39"/>
      <c r="AB35" s="22"/>
      <c r="AC35" s="22"/>
      <c r="AD35" s="22"/>
      <c r="AE35" s="22"/>
      <c r="AF35" s="22"/>
      <c r="AG35" s="22"/>
    </row>
    <row r="36" spans="1:33" ht="15" customHeight="1">
      <c r="A36" s="30" t="s">
        <v>191</v>
      </c>
      <c r="B36" s="30" t="s">
        <v>1080</v>
      </c>
      <c r="C36" s="23" t="s">
        <v>1049</v>
      </c>
      <c r="D36" s="22"/>
      <c r="E36" s="22"/>
      <c r="F36" s="22"/>
      <c r="G36" s="22"/>
      <c r="H36" s="23"/>
      <c r="I36" s="23"/>
      <c r="J36" s="22"/>
      <c r="K36" s="37"/>
      <c r="L36" s="37"/>
      <c r="M36" s="37"/>
      <c r="N36" s="22"/>
      <c r="O36" s="37"/>
      <c r="P36" s="37"/>
      <c r="Q36" s="37"/>
      <c r="R36" s="37"/>
      <c r="S36" s="22"/>
      <c r="T36" s="22"/>
      <c r="U36" s="22"/>
      <c r="V36" s="22"/>
      <c r="W36" s="37" t="s">
        <v>1072</v>
      </c>
      <c r="X36" s="22"/>
      <c r="Y36" s="37"/>
      <c r="Z36" s="22"/>
      <c r="AA36" s="39"/>
      <c r="AB36" s="22"/>
      <c r="AC36" s="22"/>
      <c r="AD36" s="22"/>
      <c r="AE36" s="22"/>
      <c r="AF36" s="22"/>
      <c r="AG36" s="22"/>
    </row>
    <row r="37" spans="1:33" ht="15" customHeight="1">
      <c r="A37" s="30" t="s">
        <v>191</v>
      </c>
      <c r="B37" s="30" t="s">
        <v>1081</v>
      </c>
      <c r="C37" s="23" t="s">
        <v>1113</v>
      </c>
      <c r="D37" s="22"/>
      <c r="E37" s="22"/>
      <c r="F37" s="22"/>
      <c r="G37" s="22" t="s">
        <v>1065</v>
      </c>
      <c r="H37" s="23"/>
      <c r="I37" s="23"/>
      <c r="J37" s="22"/>
      <c r="K37" s="37"/>
      <c r="L37" s="37"/>
      <c r="M37" s="37"/>
      <c r="N37" s="22"/>
      <c r="O37" s="37"/>
      <c r="P37" s="37"/>
      <c r="Q37" s="37"/>
      <c r="R37" s="37"/>
      <c r="S37" s="22"/>
      <c r="T37" s="22"/>
      <c r="U37" s="22"/>
      <c r="V37" s="22"/>
      <c r="W37" s="37"/>
      <c r="X37" s="22"/>
      <c r="Y37" s="37"/>
      <c r="Z37" s="22"/>
      <c r="AA37" s="39"/>
      <c r="AB37" s="22"/>
      <c r="AC37" s="22"/>
      <c r="AD37" s="22"/>
      <c r="AE37" s="22"/>
      <c r="AF37" s="22"/>
      <c r="AG37" s="22"/>
    </row>
    <row r="38" spans="1:33" ht="15" customHeight="1">
      <c r="A38" s="30" t="s">
        <v>191</v>
      </c>
      <c r="B38" s="30" t="s">
        <v>1082</v>
      </c>
      <c r="C38" s="23" t="s">
        <v>1050</v>
      </c>
      <c r="D38" s="22"/>
      <c r="E38" s="22"/>
      <c r="F38" s="22"/>
      <c r="G38" s="22"/>
      <c r="H38" s="23"/>
      <c r="I38" s="23"/>
      <c r="J38" s="22"/>
      <c r="K38" s="37"/>
      <c r="L38" s="37"/>
      <c r="M38" s="37"/>
      <c r="N38" s="22"/>
      <c r="O38" s="37"/>
      <c r="P38" s="37"/>
      <c r="Q38" s="37"/>
      <c r="R38" s="37"/>
      <c r="S38" s="22"/>
      <c r="T38" s="22"/>
      <c r="U38" s="22"/>
      <c r="V38" s="22"/>
      <c r="W38" s="37"/>
      <c r="X38" s="22"/>
      <c r="Y38" s="37"/>
      <c r="Z38" s="22"/>
      <c r="AA38" s="39" t="s">
        <v>1073</v>
      </c>
      <c r="AB38" s="22"/>
      <c r="AC38" s="22"/>
      <c r="AD38" s="22"/>
      <c r="AE38" s="22"/>
      <c r="AF38" s="22"/>
      <c r="AG38" s="22"/>
    </row>
    <row r="39" spans="1:33" ht="15" customHeight="1">
      <c r="A39" s="30" t="s">
        <v>191</v>
      </c>
      <c r="B39" s="30" t="s">
        <v>1083</v>
      </c>
      <c r="C39" s="23" t="s">
        <v>1051</v>
      </c>
      <c r="D39" s="22"/>
      <c r="E39" s="22"/>
      <c r="F39" s="22"/>
      <c r="G39" s="22"/>
      <c r="H39" s="23"/>
      <c r="I39" s="23"/>
      <c r="J39" s="22"/>
      <c r="K39" s="37"/>
      <c r="L39" s="37"/>
      <c r="M39" s="37"/>
      <c r="N39" s="22"/>
      <c r="O39" s="37"/>
      <c r="P39" s="37"/>
      <c r="Q39" s="37"/>
      <c r="R39" s="37"/>
      <c r="S39" s="22"/>
      <c r="T39" s="22"/>
      <c r="U39" s="22"/>
      <c r="V39" s="22"/>
      <c r="W39" s="37"/>
      <c r="X39" s="22"/>
      <c r="Y39" s="37"/>
      <c r="Z39" s="22"/>
      <c r="AA39" s="39"/>
      <c r="AB39" s="22"/>
      <c r="AC39" s="22" t="s">
        <v>869</v>
      </c>
      <c r="AD39" s="22"/>
      <c r="AE39" s="22"/>
      <c r="AF39" s="22"/>
      <c r="AG39" s="22"/>
    </row>
    <row r="40" spans="1:33" ht="15" customHeight="1">
      <c r="A40" s="30" t="s">
        <v>191</v>
      </c>
      <c r="B40" s="30" t="s">
        <v>1084</v>
      </c>
      <c r="C40" s="23" t="s">
        <v>1052</v>
      </c>
      <c r="D40" s="22"/>
      <c r="E40" s="22"/>
      <c r="F40" s="22"/>
      <c r="G40" s="22"/>
      <c r="H40" s="23"/>
      <c r="I40" s="23"/>
      <c r="J40" s="22"/>
      <c r="K40" s="37"/>
      <c r="L40" s="37"/>
      <c r="M40" s="37"/>
      <c r="N40" s="22"/>
      <c r="O40" s="37"/>
      <c r="P40" s="37"/>
      <c r="Q40" s="37"/>
      <c r="R40" s="37"/>
      <c r="S40" s="22"/>
      <c r="T40" s="22"/>
      <c r="U40" s="22"/>
      <c r="V40" s="22"/>
      <c r="W40" s="37"/>
      <c r="X40" s="22"/>
      <c r="Y40" s="37"/>
      <c r="Z40" s="22"/>
      <c r="AA40" s="39"/>
      <c r="AB40" s="22"/>
      <c r="AC40" s="22"/>
      <c r="AD40" s="22"/>
      <c r="AE40" s="22" t="s">
        <v>1074</v>
      </c>
      <c r="AF40" s="22"/>
      <c r="AG40" s="22"/>
    </row>
    <row r="41" spans="1:33" ht="15" customHeight="1">
      <c r="A41" s="30" t="s">
        <v>191</v>
      </c>
      <c r="B41" s="30" t="s">
        <v>1085</v>
      </c>
      <c r="C41" s="23" t="s">
        <v>1053</v>
      </c>
      <c r="D41" s="22"/>
      <c r="E41" s="22"/>
      <c r="F41" s="22"/>
      <c r="G41" s="22"/>
      <c r="H41" s="23"/>
      <c r="I41" s="23"/>
      <c r="J41" s="22"/>
      <c r="K41" s="37"/>
      <c r="L41" s="37"/>
      <c r="M41" s="37"/>
      <c r="N41" s="22"/>
      <c r="O41" s="37" t="s">
        <v>1069</v>
      </c>
      <c r="P41" s="37"/>
      <c r="Q41" s="37"/>
      <c r="R41" s="37"/>
      <c r="S41" s="22"/>
      <c r="T41" s="22"/>
      <c r="U41" s="22"/>
      <c r="V41" s="22"/>
      <c r="W41" s="37"/>
      <c r="X41" s="22"/>
      <c r="Y41" s="37"/>
      <c r="Z41" s="22"/>
      <c r="AA41" s="39"/>
      <c r="AB41" s="22"/>
      <c r="AC41" s="22"/>
      <c r="AD41" s="22"/>
      <c r="AE41" s="22"/>
      <c r="AF41" s="22"/>
      <c r="AG41" s="22"/>
    </row>
    <row r="42" spans="1:33" ht="15" customHeight="1">
      <c r="A42" s="30" t="s">
        <v>191</v>
      </c>
      <c r="B42" s="30" t="s">
        <v>1086</v>
      </c>
      <c r="C42" s="23" t="s">
        <v>1054</v>
      </c>
      <c r="D42" s="22"/>
      <c r="E42" s="22"/>
      <c r="F42" s="22"/>
      <c r="G42" s="22"/>
      <c r="H42" s="23"/>
      <c r="I42" s="23"/>
      <c r="J42" s="22"/>
      <c r="K42" s="37"/>
      <c r="L42" s="37"/>
      <c r="M42" s="37" t="s">
        <v>1068</v>
      </c>
      <c r="N42" s="22"/>
      <c r="O42" s="37"/>
      <c r="P42" s="37"/>
      <c r="Q42" s="37"/>
      <c r="R42" s="37"/>
      <c r="S42" s="22"/>
      <c r="T42" s="22"/>
      <c r="U42" s="22"/>
      <c r="V42" s="22"/>
      <c r="W42" s="37"/>
      <c r="X42" s="22"/>
      <c r="Y42" s="37"/>
      <c r="Z42" s="22"/>
      <c r="AA42" s="39"/>
      <c r="AB42" s="22"/>
      <c r="AC42" s="22"/>
      <c r="AD42" s="22"/>
      <c r="AE42" s="22"/>
      <c r="AF42" s="22"/>
      <c r="AG42" s="22"/>
    </row>
    <row r="43" spans="1:33" ht="15" customHeight="1">
      <c r="A43" s="30" t="s">
        <v>191</v>
      </c>
      <c r="B43" s="30" t="s">
        <v>1087</v>
      </c>
      <c r="C43" s="23" t="s">
        <v>1055</v>
      </c>
      <c r="D43" s="22"/>
      <c r="E43" s="22"/>
      <c r="F43" s="22"/>
      <c r="G43" s="22"/>
      <c r="H43" s="23"/>
      <c r="I43" s="23"/>
      <c r="J43" s="22"/>
      <c r="K43" s="37"/>
      <c r="L43" s="37"/>
      <c r="M43" s="37"/>
      <c r="N43" s="22"/>
      <c r="O43" s="37" t="s">
        <v>1069</v>
      </c>
      <c r="P43" s="37"/>
      <c r="Q43" s="37"/>
      <c r="R43" s="37"/>
      <c r="S43" s="22"/>
      <c r="T43" s="22"/>
      <c r="U43" s="22"/>
      <c r="V43" s="22"/>
      <c r="W43" s="37"/>
      <c r="X43" s="22"/>
      <c r="Y43" s="37"/>
      <c r="Z43" s="22"/>
      <c r="AA43" s="39"/>
      <c r="AB43" s="22"/>
      <c r="AC43" s="22"/>
      <c r="AD43" s="22"/>
      <c r="AE43" s="22"/>
      <c r="AF43" s="22"/>
      <c r="AG43" s="22"/>
    </row>
    <row r="44" spans="1:33" ht="15" customHeight="1">
      <c r="A44" s="30" t="s">
        <v>191</v>
      </c>
      <c r="B44" s="30" t="s">
        <v>1088</v>
      </c>
      <c r="C44" s="23" t="s">
        <v>1056</v>
      </c>
      <c r="D44" s="22"/>
      <c r="E44" s="22"/>
      <c r="F44" s="22"/>
      <c r="G44" s="22"/>
      <c r="H44" s="23"/>
      <c r="I44" s="23" t="s">
        <v>1066</v>
      </c>
      <c r="J44" s="22"/>
      <c r="K44" s="37"/>
      <c r="L44" s="37"/>
      <c r="M44" s="37"/>
      <c r="N44" s="22"/>
      <c r="O44" s="37"/>
      <c r="P44" s="37"/>
      <c r="Q44" s="37"/>
      <c r="R44" s="37"/>
      <c r="S44" s="22"/>
      <c r="T44" s="22"/>
      <c r="U44" s="22"/>
      <c r="V44" s="22"/>
      <c r="W44" s="37"/>
      <c r="X44" s="22"/>
      <c r="Y44" s="37"/>
      <c r="Z44" s="22"/>
      <c r="AA44" s="39"/>
      <c r="AB44" s="22"/>
      <c r="AC44" s="22"/>
      <c r="AD44" s="22"/>
      <c r="AE44" s="22"/>
      <c r="AF44" s="22"/>
      <c r="AG44" s="22"/>
    </row>
    <row r="45" spans="1:33" ht="15" customHeight="1">
      <c r="A45" s="30" t="s">
        <v>191</v>
      </c>
      <c r="B45" s="30" t="s">
        <v>1089</v>
      </c>
      <c r="C45" s="23" t="s">
        <v>1057</v>
      </c>
      <c r="D45" s="22"/>
      <c r="E45" s="22"/>
      <c r="F45" s="22"/>
      <c r="G45" s="22"/>
      <c r="H45" s="23"/>
      <c r="I45" s="23"/>
      <c r="J45" s="22"/>
      <c r="K45" s="37"/>
      <c r="L45" s="37"/>
      <c r="M45" s="37"/>
      <c r="N45" s="22"/>
      <c r="O45" s="37" t="s">
        <v>1069</v>
      </c>
      <c r="P45" s="37"/>
      <c r="Q45" s="37"/>
      <c r="R45" s="37"/>
      <c r="S45" s="22"/>
      <c r="T45" s="22"/>
      <c r="U45" s="22"/>
      <c r="V45" s="22"/>
      <c r="W45" s="37"/>
      <c r="X45" s="22"/>
      <c r="Y45" s="37"/>
      <c r="Z45" s="22"/>
      <c r="AA45" s="39"/>
      <c r="AB45" s="22"/>
      <c r="AC45" s="22"/>
      <c r="AD45" s="22"/>
      <c r="AE45" s="22"/>
      <c r="AF45" s="22"/>
      <c r="AG45" s="22"/>
    </row>
    <row r="46" spans="1:33" ht="15" customHeight="1">
      <c r="A46" s="30" t="s">
        <v>191</v>
      </c>
      <c r="B46" s="30" t="s">
        <v>1090</v>
      </c>
      <c r="C46" s="23" t="s">
        <v>1058</v>
      </c>
      <c r="D46" s="22"/>
      <c r="E46" s="22"/>
      <c r="F46" s="22"/>
      <c r="G46" s="22"/>
      <c r="H46" s="23"/>
      <c r="I46" s="23"/>
      <c r="J46" s="22"/>
      <c r="K46" s="37" t="s">
        <v>1067</v>
      </c>
      <c r="L46" s="37"/>
      <c r="M46" s="37"/>
      <c r="N46" s="22"/>
      <c r="O46" s="37"/>
      <c r="P46" s="37"/>
      <c r="Q46" s="37"/>
      <c r="R46" s="37"/>
      <c r="S46" s="22"/>
      <c r="T46" s="22"/>
      <c r="U46" s="22"/>
      <c r="V46" s="22"/>
      <c r="W46" s="37"/>
      <c r="X46" s="22"/>
      <c r="Y46" s="37"/>
      <c r="Z46" s="22"/>
      <c r="AA46" s="39"/>
      <c r="AB46" s="22"/>
      <c r="AC46" s="22"/>
      <c r="AD46" s="22"/>
      <c r="AE46" s="22"/>
      <c r="AF46" s="22"/>
      <c r="AG46" s="22"/>
    </row>
    <row r="47" spans="1:33" ht="15" customHeight="1">
      <c r="A47" s="30" t="s">
        <v>191</v>
      </c>
      <c r="B47" s="30" t="s">
        <v>1091</v>
      </c>
      <c r="C47" s="23" t="s">
        <v>1059</v>
      </c>
      <c r="D47" s="22"/>
      <c r="E47" s="22" t="s">
        <v>1064</v>
      </c>
      <c r="F47" s="22"/>
      <c r="G47" s="22"/>
      <c r="H47" s="23"/>
      <c r="I47" s="23"/>
      <c r="J47" s="22"/>
      <c r="K47" s="37"/>
      <c r="L47" s="37"/>
      <c r="M47" s="37"/>
      <c r="N47" s="22"/>
      <c r="O47" s="37"/>
      <c r="P47" s="37"/>
      <c r="Q47" s="37"/>
      <c r="R47" s="37"/>
      <c r="S47" s="22"/>
      <c r="T47" s="22" t="s">
        <v>1070</v>
      </c>
      <c r="U47" s="22" t="s">
        <v>1070</v>
      </c>
      <c r="V47" s="22"/>
      <c r="W47" s="37"/>
      <c r="X47" s="22"/>
      <c r="Y47" s="37"/>
      <c r="Z47" s="22"/>
      <c r="AA47" s="39"/>
      <c r="AB47" s="22"/>
      <c r="AC47" s="22"/>
      <c r="AD47" s="22"/>
      <c r="AE47" s="22"/>
      <c r="AF47" s="22"/>
      <c r="AG47" s="22"/>
    </row>
    <row r="48" spans="1:33" ht="15" customHeight="1">
      <c r="A48" s="30" t="s">
        <v>191</v>
      </c>
      <c r="B48" s="30" t="s">
        <v>1092</v>
      </c>
      <c r="C48" s="23" t="s">
        <v>1059</v>
      </c>
      <c r="D48" s="22"/>
      <c r="E48" s="22" t="s">
        <v>1064</v>
      </c>
      <c r="F48" s="22"/>
      <c r="G48" s="22"/>
      <c r="H48" s="23"/>
      <c r="I48" s="23"/>
      <c r="J48" s="22"/>
      <c r="K48" s="37"/>
      <c r="L48" s="37"/>
      <c r="M48" s="37"/>
      <c r="N48" s="22"/>
      <c r="O48" s="37"/>
      <c r="P48" s="37"/>
      <c r="Q48" s="37"/>
      <c r="R48" s="37"/>
      <c r="S48" s="22"/>
      <c r="T48" s="22" t="s">
        <v>1070</v>
      </c>
      <c r="U48" s="22" t="s">
        <v>1070</v>
      </c>
      <c r="V48" s="22"/>
      <c r="W48" s="37"/>
      <c r="X48" s="22"/>
      <c r="Y48" s="37"/>
      <c r="Z48" s="22"/>
      <c r="AA48" s="39"/>
      <c r="AB48" s="22"/>
      <c r="AC48" s="22"/>
      <c r="AD48" s="22"/>
      <c r="AE48" s="22"/>
      <c r="AF48" s="22"/>
      <c r="AG48" s="22"/>
    </row>
    <row r="49" spans="1:33" ht="15" customHeight="1">
      <c r="A49" s="30" t="s">
        <v>191</v>
      </c>
      <c r="B49" s="30" t="s">
        <v>1093</v>
      </c>
      <c r="C49" s="23" t="s">
        <v>1059</v>
      </c>
      <c r="D49" s="22"/>
      <c r="E49" s="22" t="s">
        <v>1064</v>
      </c>
      <c r="F49" s="22"/>
      <c r="G49" s="22"/>
      <c r="H49" s="23"/>
      <c r="I49" s="23"/>
      <c r="J49" s="22"/>
      <c r="K49" s="37"/>
      <c r="L49" s="37"/>
      <c r="M49" s="37"/>
      <c r="N49" s="22"/>
      <c r="O49" s="37"/>
      <c r="P49" s="37"/>
      <c r="Q49" s="37"/>
      <c r="R49" s="37"/>
      <c r="S49" s="22"/>
      <c r="T49" s="22" t="s">
        <v>1070</v>
      </c>
      <c r="U49" s="22" t="s">
        <v>1070</v>
      </c>
      <c r="V49" s="22"/>
      <c r="W49" s="37"/>
      <c r="X49" s="22"/>
      <c r="Y49" s="37"/>
      <c r="Z49" s="22"/>
      <c r="AA49" s="39"/>
      <c r="AB49" s="22"/>
      <c r="AC49" s="22"/>
      <c r="AD49" s="22"/>
      <c r="AE49" s="22"/>
      <c r="AF49" s="22"/>
      <c r="AG49" s="22"/>
    </row>
    <row r="50" spans="1:33" ht="15" customHeight="1">
      <c r="A50" s="30" t="s">
        <v>191</v>
      </c>
      <c r="B50" s="30" t="s">
        <v>1094</v>
      </c>
      <c r="C50" s="23" t="s">
        <v>1060</v>
      </c>
      <c r="D50" s="22"/>
      <c r="E50" s="22"/>
      <c r="F50" s="22"/>
      <c r="G50" s="22"/>
      <c r="H50" s="23"/>
      <c r="I50" s="23"/>
      <c r="J50" s="22"/>
      <c r="K50" s="37"/>
      <c r="L50" s="37"/>
      <c r="M50" s="37"/>
      <c r="N50" s="22"/>
      <c r="O50" s="37"/>
      <c r="P50" s="37"/>
      <c r="Q50" s="37"/>
      <c r="R50" s="37"/>
      <c r="S50" s="22"/>
      <c r="T50" s="22"/>
      <c r="U50" s="22"/>
      <c r="V50" s="22"/>
      <c r="W50" s="37"/>
      <c r="X50" s="22"/>
      <c r="Y50" s="37"/>
      <c r="Z50" s="22"/>
      <c r="AA50" s="39"/>
      <c r="AB50" s="22"/>
      <c r="AC50" s="22"/>
      <c r="AD50" s="22"/>
      <c r="AE50" s="22"/>
      <c r="AF50" s="22"/>
      <c r="AG50" s="22"/>
    </row>
    <row r="51" spans="1:33" ht="15" customHeight="1">
      <c r="A51" s="30" t="s">
        <v>191</v>
      </c>
      <c r="B51" s="30" t="s">
        <v>1095</v>
      </c>
      <c r="C51" s="23" t="s">
        <v>1061</v>
      </c>
      <c r="D51" s="22"/>
      <c r="E51" s="22"/>
      <c r="F51" s="22"/>
      <c r="G51" s="22"/>
      <c r="H51" s="23"/>
      <c r="I51" s="23"/>
      <c r="J51" s="22"/>
      <c r="K51" s="37"/>
      <c r="L51" s="37"/>
      <c r="M51" s="37"/>
      <c r="N51" s="22"/>
      <c r="O51" s="37"/>
      <c r="P51" s="37"/>
      <c r="Q51" s="37"/>
      <c r="R51" s="37"/>
      <c r="S51" s="22"/>
      <c r="T51" s="22"/>
      <c r="U51" s="22"/>
      <c r="V51" s="22"/>
      <c r="W51" s="37"/>
      <c r="X51" s="22"/>
      <c r="Y51" s="37" t="s">
        <v>1061</v>
      </c>
      <c r="Z51" s="22"/>
      <c r="AA51" s="39"/>
      <c r="AB51" s="22"/>
      <c r="AC51" s="22"/>
      <c r="AD51" s="22"/>
      <c r="AE51" s="22"/>
      <c r="AF51" s="22"/>
      <c r="AG51" s="22"/>
    </row>
    <row r="52" spans="1:33" ht="15" customHeight="1">
      <c r="A52" s="30" t="s">
        <v>191</v>
      </c>
      <c r="B52" s="32" t="s">
        <v>1096</v>
      </c>
      <c r="C52" s="23" t="s">
        <v>1062</v>
      </c>
      <c r="D52" s="22"/>
      <c r="E52" s="22"/>
      <c r="F52" s="22"/>
      <c r="G52" s="22"/>
      <c r="H52" s="23"/>
      <c r="I52" s="23"/>
      <c r="J52" s="22"/>
      <c r="K52" s="37"/>
      <c r="L52" s="37"/>
      <c r="M52" s="37"/>
      <c r="N52" s="22"/>
      <c r="O52" s="37"/>
      <c r="P52" s="37"/>
      <c r="Q52" s="37"/>
      <c r="R52" s="37"/>
      <c r="S52" s="22"/>
      <c r="T52" s="22"/>
      <c r="U52" s="22"/>
      <c r="V52" s="22"/>
      <c r="W52" s="37"/>
      <c r="X52" s="22"/>
      <c r="Y52" s="37"/>
      <c r="Z52" s="22"/>
      <c r="AA52" s="39"/>
      <c r="AB52" s="22"/>
      <c r="AC52" s="22"/>
      <c r="AD52" s="22"/>
      <c r="AE52" s="22"/>
      <c r="AF52" s="22"/>
      <c r="AG52" s="22"/>
    </row>
    <row r="53" spans="1:33" ht="15" customHeight="1">
      <c r="A53" s="30" t="s">
        <v>191</v>
      </c>
      <c r="B53" s="30" t="s">
        <v>1097</v>
      </c>
      <c r="C53" s="23" t="s">
        <v>1062</v>
      </c>
      <c r="D53" s="22"/>
      <c r="E53" s="22"/>
      <c r="F53" s="22"/>
      <c r="G53" s="22"/>
      <c r="H53" s="23"/>
      <c r="I53" s="23"/>
      <c r="J53" s="22"/>
      <c r="K53" s="37"/>
      <c r="L53" s="37"/>
      <c r="M53" s="37"/>
      <c r="N53" s="22"/>
      <c r="O53" s="37"/>
      <c r="P53" s="37"/>
      <c r="Q53" s="37"/>
      <c r="R53" s="37"/>
      <c r="S53" s="22"/>
      <c r="T53" s="22"/>
      <c r="U53" s="22"/>
      <c r="V53" s="22"/>
      <c r="W53" s="37"/>
      <c r="X53" s="22"/>
      <c r="Y53" s="37"/>
      <c r="Z53" s="22"/>
      <c r="AA53" s="39"/>
      <c r="AB53" s="22"/>
      <c r="AC53" s="22"/>
      <c r="AD53" s="22"/>
      <c r="AE53" s="22"/>
      <c r="AF53" s="22"/>
      <c r="AG53" s="22"/>
    </row>
    <row r="54" spans="1:33" ht="15" customHeight="1">
      <c r="A54" s="30" t="s">
        <v>191</v>
      </c>
      <c r="B54" s="30" t="s">
        <v>1098</v>
      </c>
      <c r="C54" s="23" t="s">
        <v>1062</v>
      </c>
      <c r="D54" s="22"/>
      <c r="E54" s="22"/>
      <c r="F54" s="22"/>
      <c r="G54" s="22"/>
      <c r="H54" s="23"/>
      <c r="I54" s="23"/>
      <c r="J54" s="22"/>
      <c r="K54" s="37"/>
      <c r="L54" s="37"/>
      <c r="M54" s="37"/>
      <c r="N54" s="22"/>
      <c r="O54" s="37"/>
      <c r="P54" s="37"/>
      <c r="Q54" s="37"/>
      <c r="R54" s="37"/>
      <c r="S54" s="22"/>
      <c r="T54" s="22"/>
      <c r="U54" s="22"/>
      <c r="V54" s="22"/>
      <c r="W54" s="37"/>
      <c r="X54" s="22"/>
      <c r="Y54" s="37"/>
      <c r="Z54" s="22"/>
      <c r="AA54" s="39"/>
      <c r="AB54" s="22"/>
      <c r="AC54" s="22"/>
      <c r="AD54" s="22"/>
      <c r="AE54" s="22"/>
      <c r="AF54" s="22"/>
      <c r="AG54" s="22"/>
    </row>
    <row r="55" spans="1:33" ht="15" customHeight="1">
      <c r="A55" s="30" t="s">
        <v>191</v>
      </c>
      <c r="B55" s="30" t="s">
        <v>1099</v>
      </c>
      <c r="C55" s="23" t="s">
        <v>1063</v>
      </c>
      <c r="D55" s="22"/>
      <c r="E55" s="22"/>
      <c r="F55" s="22"/>
      <c r="G55" s="22"/>
      <c r="H55" s="26"/>
      <c r="I55" s="26"/>
      <c r="J55" s="22"/>
      <c r="K55" s="37"/>
      <c r="L55" s="37"/>
      <c r="M55" s="37"/>
      <c r="N55" s="22"/>
      <c r="O55" s="37"/>
      <c r="P55" s="37"/>
      <c r="Q55" s="37"/>
      <c r="R55" s="37" t="s">
        <v>1651</v>
      </c>
      <c r="S55" s="22"/>
      <c r="T55" s="22"/>
      <c r="U55" s="22"/>
      <c r="V55" s="22"/>
      <c r="W55" s="37"/>
      <c r="X55" s="22"/>
      <c r="Y55" s="37"/>
      <c r="Z55" s="22"/>
      <c r="AA55" s="39"/>
      <c r="AB55" s="22"/>
      <c r="AC55" s="22"/>
      <c r="AD55" s="22"/>
      <c r="AE55" s="22"/>
      <c r="AF55" s="22"/>
      <c r="AG55" s="22"/>
    </row>
    <row r="56" spans="1:33" s="31" customFormat="1">
      <c r="A56" s="30" t="s">
        <v>192</v>
      </c>
      <c r="B56" s="30" t="s">
        <v>195</v>
      </c>
      <c r="C56" s="21" t="s">
        <v>195</v>
      </c>
      <c r="D56" s="20"/>
      <c r="E56" s="20" t="s">
        <v>678</v>
      </c>
      <c r="F56" s="20"/>
      <c r="G56" s="20" t="s">
        <v>1195</v>
      </c>
      <c r="H56" s="21"/>
      <c r="I56" s="21" t="s">
        <v>911</v>
      </c>
      <c r="J56" s="20"/>
      <c r="K56" s="37" t="s">
        <v>321</v>
      </c>
      <c r="L56" s="37"/>
      <c r="M56" s="37" t="s">
        <v>968</v>
      </c>
      <c r="N56" s="20"/>
      <c r="O56" s="37" t="s">
        <v>782</v>
      </c>
      <c r="P56" s="37"/>
      <c r="Q56" s="37"/>
      <c r="R56" s="37" t="s">
        <v>1807</v>
      </c>
      <c r="S56" s="20" t="s">
        <v>727</v>
      </c>
      <c r="T56" s="22" t="s">
        <v>727</v>
      </c>
      <c r="U56" s="20" t="s">
        <v>366</v>
      </c>
      <c r="V56" s="20"/>
      <c r="W56" s="37" t="s">
        <v>408</v>
      </c>
      <c r="X56" s="20"/>
      <c r="Y56" s="37" t="s">
        <v>447</v>
      </c>
      <c r="Z56" s="20"/>
      <c r="AA56" s="39" t="s">
        <v>631</v>
      </c>
      <c r="AB56" s="20"/>
      <c r="AC56" s="20" t="s">
        <v>473</v>
      </c>
      <c r="AD56" s="20"/>
      <c r="AE56" s="20" t="s">
        <v>596</v>
      </c>
      <c r="AF56" s="20"/>
      <c r="AG56" s="20"/>
    </row>
    <row r="57" spans="1:33" s="31" customFormat="1">
      <c r="A57" s="30" t="s">
        <v>192</v>
      </c>
      <c r="B57" s="30" t="s">
        <v>196</v>
      </c>
      <c r="C57" s="21" t="s">
        <v>362</v>
      </c>
      <c r="D57" s="20"/>
      <c r="E57" s="20" t="s">
        <v>679</v>
      </c>
      <c r="F57" s="20"/>
      <c r="G57" s="20" t="s">
        <v>513</v>
      </c>
      <c r="H57" s="21"/>
      <c r="I57" s="21" t="s">
        <v>912</v>
      </c>
      <c r="J57" s="20"/>
      <c r="K57" s="37" t="s">
        <v>774</v>
      </c>
      <c r="L57" s="37"/>
      <c r="M57" s="37" t="s">
        <v>969</v>
      </c>
      <c r="N57" s="20"/>
      <c r="O57" s="37" t="s">
        <v>783</v>
      </c>
      <c r="P57" s="37"/>
      <c r="Q57" s="37"/>
      <c r="R57" s="37" t="s">
        <v>1672</v>
      </c>
      <c r="S57" s="20" t="s">
        <v>728</v>
      </c>
      <c r="T57" s="22" t="s">
        <v>728</v>
      </c>
      <c r="U57" s="20" t="s">
        <v>367</v>
      </c>
      <c r="V57" s="20"/>
      <c r="W57" s="37" t="s">
        <v>409</v>
      </c>
      <c r="X57" s="20"/>
      <c r="Y57" s="37" t="s">
        <v>409</v>
      </c>
      <c r="Z57" s="20"/>
      <c r="AA57" s="39" t="s">
        <v>632</v>
      </c>
      <c r="AB57" s="20"/>
      <c r="AC57" s="20" t="s">
        <v>474</v>
      </c>
      <c r="AD57" s="20"/>
      <c r="AE57" s="20" t="s">
        <v>597</v>
      </c>
      <c r="AF57" s="20"/>
      <c r="AG57" s="20"/>
    </row>
    <row r="58" spans="1:33" s="31" customFormat="1">
      <c r="A58" s="30" t="s">
        <v>192</v>
      </c>
      <c r="B58" s="30" t="s">
        <v>197</v>
      </c>
      <c r="C58" s="21" t="s">
        <v>197</v>
      </c>
      <c r="D58" s="20"/>
      <c r="E58" s="20" t="s">
        <v>680</v>
      </c>
      <c r="F58" s="20"/>
      <c r="G58" s="20" t="s">
        <v>514</v>
      </c>
      <c r="H58" s="21"/>
      <c r="I58" s="21" t="s">
        <v>913</v>
      </c>
      <c r="J58" s="20"/>
      <c r="K58" s="37" t="s">
        <v>322</v>
      </c>
      <c r="L58" s="37"/>
      <c r="M58" s="37" t="s">
        <v>970</v>
      </c>
      <c r="N58" s="20"/>
      <c r="O58" s="37" t="s">
        <v>784</v>
      </c>
      <c r="P58" s="37"/>
      <c r="Q58" s="37"/>
      <c r="R58" s="37" t="s">
        <v>1673</v>
      </c>
      <c r="S58" s="20" t="s">
        <v>368</v>
      </c>
      <c r="T58" s="22" t="s">
        <v>368</v>
      </c>
      <c r="U58" s="20" t="s">
        <v>368</v>
      </c>
      <c r="V58" s="20"/>
      <c r="W58" s="37" t="s">
        <v>410</v>
      </c>
      <c r="X58" s="20"/>
      <c r="Y58" s="37" t="s">
        <v>410</v>
      </c>
      <c r="Z58" s="20"/>
      <c r="AA58" s="39" t="s">
        <v>633</v>
      </c>
      <c r="AB58" s="20"/>
      <c r="AC58" s="20" t="s">
        <v>475</v>
      </c>
      <c r="AD58" s="20"/>
      <c r="AE58" s="20" t="s">
        <v>598</v>
      </c>
      <c r="AF58" s="20"/>
      <c r="AG58" s="20"/>
    </row>
    <row r="59" spans="1:33" s="31" customFormat="1">
      <c r="A59" s="30" t="s">
        <v>192</v>
      </c>
      <c r="B59" s="30" t="s">
        <v>198</v>
      </c>
      <c r="C59" s="21" t="s">
        <v>198</v>
      </c>
      <c r="D59" s="20"/>
      <c r="E59" s="20" t="s">
        <v>681</v>
      </c>
      <c r="F59" s="20"/>
      <c r="G59" s="20" t="s">
        <v>515</v>
      </c>
      <c r="H59" s="21"/>
      <c r="I59" s="21" t="s">
        <v>914</v>
      </c>
      <c r="J59" s="20"/>
      <c r="K59" s="37" t="s">
        <v>323</v>
      </c>
      <c r="L59" s="37"/>
      <c r="M59" s="37" t="s">
        <v>971</v>
      </c>
      <c r="N59" s="20"/>
      <c r="O59" s="37" t="s">
        <v>785</v>
      </c>
      <c r="P59" s="37"/>
      <c r="Q59" s="37"/>
      <c r="R59" s="37" t="s">
        <v>1674</v>
      </c>
      <c r="S59" s="20" t="s">
        <v>729</v>
      </c>
      <c r="T59" s="22" t="s">
        <v>729</v>
      </c>
      <c r="U59" s="20" t="s">
        <v>369</v>
      </c>
      <c r="V59" s="20"/>
      <c r="W59" s="37" t="s">
        <v>411</v>
      </c>
      <c r="X59" s="20"/>
      <c r="Y59" s="37" t="s">
        <v>411</v>
      </c>
      <c r="Z59" s="20"/>
      <c r="AA59" s="39" t="s">
        <v>634</v>
      </c>
      <c r="AB59" s="20"/>
      <c r="AC59" s="20" t="s">
        <v>476</v>
      </c>
      <c r="AD59" s="20"/>
      <c r="AE59" s="20" t="s">
        <v>599</v>
      </c>
      <c r="AF59" s="20"/>
      <c r="AG59" s="20"/>
    </row>
    <row r="60" spans="1:33" s="31" customFormat="1">
      <c r="A60" s="30" t="s">
        <v>192</v>
      </c>
      <c r="B60" s="30" t="s">
        <v>199</v>
      </c>
      <c r="C60" s="21" t="s">
        <v>199</v>
      </c>
      <c r="D60" s="20"/>
      <c r="E60" s="20" t="s">
        <v>682</v>
      </c>
      <c r="F60" s="20"/>
      <c r="G60" s="20" t="s">
        <v>516</v>
      </c>
      <c r="H60" s="21"/>
      <c r="I60" s="21" t="s">
        <v>915</v>
      </c>
      <c r="J60" s="20"/>
      <c r="K60" s="37" t="s">
        <v>324</v>
      </c>
      <c r="L60" s="37"/>
      <c r="M60" s="37" t="s">
        <v>972</v>
      </c>
      <c r="N60" s="20"/>
      <c r="O60" s="37" t="s">
        <v>786</v>
      </c>
      <c r="P60" s="37"/>
      <c r="Q60" s="37"/>
      <c r="R60" s="37" t="s">
        <v>1675</v>
      </c>
      <c r="S60" s="20" t="s">
        <v>370</v>
      </c>
      <c r="T60" s="22" t="s">
        <v>370</v>
      </c>
      <c r="U60" s="20" t="s">
        <v>370</v>
      </c>
      <c r="V60" s="20"/>
      <c r="W60" s="37" t="s">
        <v>412</v>
      </c>
      <c r="X60" s="20"/>
      <c r="Y60" s="37" t="s">
        <v>448</v>
      </c>
      <c r="Z60" s="20"/>
      <c r="AA60" s="39" t="s">
        <v>635</v>
      </c>
      <c r="AB60" s="20"/>
      <c r="AC60" s="20" t="s">
        <v>477</v>
      </c>
      <c r="AD60" s="20"/>
      <c r="AE60" s="20" t="s">
        <v>600</v>
      </c>
      <c r="AF60" s="20"/>
      <c r="AG60" s="20"/>
    </row>
    <row r="61" spans="1:33" s="31" customFormat="1" ht="30">
      <c r="A61" s="30" t="s">
        <v>192</v>
      </c>
      <c r="B61" s="30" t="s">
        <v>201</v>
      </c>
      <c r="C61" s="21" t="s">
        <v>201</v>
      </c>
      <c r="D61" s="20"/>
      <c r="E61" s="20" t="s">
        <v>683</v>
      </c>
      <c r="F61" s="20"/>
      <c r="G61" s="20" t="s">
        <v>517</v>
      </c>
      <c r="H61" s="21"/>
      <c r="I61" s="21" t="s">
        <v>916</v>
      </c>
      <c r="J61" s="20"/>
      <c r="K61" s="37" t="s">
        <v>325</v>
      </c>
      <c r="L61" s="37"/>
      <c r="M61" s="37" t="s">
        <v>973</v>
      </c>
      <c r="N61" s="20"/>
      <c r="O61" s="37" t="s">
        <v>787</v>
      </c>
      <c r="P61" s="37"/>
      <c r="Q61" s="37"/>
      <c r="R61" s="37" t="s">
        <v>1676</v>
      </c>
      <c r="S61" s="20" t="s">
        <v>371</v>
      </c>
      <c r="T61" s="22" t="s">
        <v>371</v>
      </c>
      <c r="U61" s="20" t="s">
        <v>371</v>
      </c>
      <c r="V61" s="20"/>
      <c r="W61" s="37" t="s">
        <v>413</v>
      </c>
      <c r="X61" s="20"/>
      <c r="Y61" s="37" t="s">
        <v>449</v>
      </c>
      <c r="Z61" s="20"/>
      <c r="AA61" s="39" t="s">
        <v>636</v>
      </c>
      <c r="AB61" s="20"/>
      <c r="AC61" s="20" t="s">
        <v>478</v>
      </c>
      <c r="AD61" s="20"/>
      <c r="AE61" s="20" t="s">
        <v>601</v>
      </c>
      <c r="AF61" s="20"/>
      <c r="AG61" s="20"/>
    </row>
    <row r="62" spans="1:33" s="31" customFormat="1" ht="42.75">
      <c r="A62" s="30" t="s">
        <v>192</v>
      </c>
      <c r="B62" s="30" t="s">
        <v>200</v>
      </c>
      <c r="C62" s="21" t="s">
        <v>200</v>
      </c>
      <c r="D62" s="20"/>
      <c r="E62" s="20" t="s">
        <v>684</v>
      </c>
      <c r="F62" s="20"/>
      <c r="G62" s="20" t="s">
        <v>518</v>
      </c>
      <c r="H62" s="21"/>
      <c r="I62" s="21" t="s">
        <v>917</v>
      </c>
      <c r="J62" s="20"/>
      <c r="K62" s="37" t="s">
        <v>326</v>
      </c>
      <c r="L62" s="37"/>
      <c r="M62" s="37" t="s">
        <v>974</v>
      </c>
      <c r="N62" s="20"/>
      <c r="O62" s="37" t="s">
        <v>788</v>
      </c>
      <c r="P62" s="37"/>
      <c r="Q62" s="37"/>
      <c r="R62" s="37" t="s">
        <v>1677</v>
      </c>
      <c r="S62" s="20" t="s">
        <v>372</v>
      </c>
      <c r="T62" s="22" t="s">
        <v>372</v>
      </c>
      <c r="U62" s="20" t="s">
        <v>372</v>
      </c>
      <c r="V62" s="20"/>
      <c r="W62" s="37" t="s">
        <v>414</v>
      </c>
      <c r="X62" s="20"/>
      <c r="Y62" s="37" t="s">
        <v>450</v>
      </c>
      <c r="Z62" s="20"/>
      <c r="AA62" s="39" t="s">
        <v>637</v>
      </c>
      <c r="AB62" s="20"/>
      <c r="AC62" s="20" t="s">
        <v>479</v>
      </c>
      <c r="AD62" s="20"/>
      <c r="AE62" s="20" t="s">
        <v>602</v>
      </c>
      <c r="AF62" s="20"/>
      <c r="AG62" s="20"/>
    </row>
    <row r="63" spans="1:33" s="31" customFormat="1" ht="30">
      <c r="A63" s="30" t="s">
        <v>192</v>
      </c>
      <c r="B63" s="30" t="s">
        <v>202</v>
      </c>
      <c r="C63" s="21" t="s">
        <v>1112</v>
      </c>
      <c r="D63" s="20"/>
      <c r="E63" s="20" t="s">
        <v>685</v>
      </c>
      <c r="F63" s="20"/>
      <c r="G63" s="20" t="s">
        <v>1196</v>
      </c>
      <c r="H63" s="21"/>
      <c r="I63" s="21" t="s">
        <v>918</v>
      </c>
      <c r="J63" s="20"/>
      <c r="K63" s="37" t="s">
        <v>327</v>
      </c>
      <c r="L63" s="37"/>
      <c r="M63" s="37" t="s">
        <v>1307</v>
      </c>
      <c r="N63" s="20"/>
      <c r="O63" s="37" t="s">
        <v>1346</v>
      </c>
      <c r="P63" s="37"/>
      <c r="Q63" s="37"/>
      <c r="R63" s="37" t="s">
        <v>1678</v>
      </c>
      <c r="S63" s="20" t="s">
        <v>730</v>
      </c>
      <c r="T63" s="22" t="s">
        <v>1107</v>
      </c>
      <c r="U63" s="20" t="s">
        <v>1385</v>
      </c>
      <c r="V63" s="20"/>
      <c r="W63" s="37" t="s">
        <v>1438</v>
      </c>
      <c r="X63" s="20"/>
      <c r="Y63" s="37" t="s">
        <v>451</v>
      </c>
      <c r="Z63" s="20"/>
      <c r="AA63" s="39" t="s">
        <v>1517</v>
      </c>
      <c r="AB63" s="20"/>
      <c r="AC63" s="20" t="s">
        <v>1552</v>
      </c>
      <c r="AD63" s="20"/>
      <c r="AE63" s="20" t="s">
        <v>603</v>
      </c>
      <c r="AF63" s="20"/>
      <c r="AG63" s="20"/>
    </row>
    <row r="64" spans="1:33" s="31" customFormat="1">
      <c r="A64" s="30" t="s">
        <v>192</v>
      </c>
      <c r="B64" s="30" t="s">
        <v>203</v>
      </c>
      <c r="C64" s="21" t="s">
        <v>203</v>
      </c>
      <c r="D64" s="20"/>
      <c r="E64" s="20" t="s">
        <v>686</v>
      </c>
      <c r="F64" s="20"/>
      <c r="G64" s="20" t="s">
        <v>519</v>
      </c>
      <c r="H64" s="21"/>
      <c r="I64" s="21" t="s">
        <v>919</v>
      </c>
      <c r="J64" s="20"/>
      <c r="K64" s="37" t="s">
        <v>328</v>
      </c>
      <c r="L64" s="37"/>
      <c r="M64" s="37" t="s">
        <v>975</v>
      </c>
      <c r="N64" s="20"/>
      <c r="O64" s="37" t="s">
        <v>789</v>
      </c>
      <c r="P64" s="37"/>
      <c r="Q64" s="37"/>
      <c r="R64" s="37" t="s">
        <v>1679</v>
      </c>
      <c r="S64" s="20" t="s">
        <v>373</v>
      </c>
      <c r="T64" s="22" t="s">
        <v>373</v>
      </c>
      <c r="U64" s="20" t="s">
        <v>373</v>
      </c>
      <c r="V64" s="20"/>
      <c r="W64" s="37" t="s">
        <v>415</v>
      </c>
      <c r="X64" s="20"/>
      <c r="Y64" s="37" t="s">
        <v>415</v>
      </c>
      <c r="Z64" s="20"/>
      <c r="AA64" s="39" t="s">
        <v>638</v>
      </c>
      <c r="AB64" s="20"/>
      <c r="AC64" s="20" t="s">
        <v>480</v>
      </c>
      <c r="AD64" s="20"/>
      <c r="AE64" s="20" t="s">
        <v>604</v>
      </c>
      <c r="AF64" s="20"/>
      <c r="AG64" s="20"/>
    </row>
    <row r="65" spans="1:33" s="31" customFormat="1">
      <c r="A65" s="30" t="s">
        <v>192</v>
      </c>
      <c r="B65" s="30" t="s">
        <v>204</v>
      </c>
      <c r="C65" s="21" t="s">
        <v>204</v>
      </c>
      <c r="D65" s="20"/>
      <c r="E65" s="20" t="s">
        <v>687</v>
      </c>
      <c r="F65" s="20"/>
      <c r="G65" s="20" t="s">
        <v>520</v>
      </c>
      <c r="H65" s="21"/>
      <c r="I65" s="21" t="s">
        <v>920</v>
      </c>
      <c r="J65" s="20"/>
      <c r="K65" s="37" t="s">
        <v>329</v>
      </c>
      <c r="L65" s="37"/>
      <c r="M65" s="37" t="s">
        <v>976</v>
      </c>
      <c r="N65" s="20"/>
      <c r="O65" s="37" t="s">
        <v>790</v>
      </c>
      <c r="P65" s="37"/>
      <c r="Q65" s="37"/>
      <c r="R65" s="37" t="s">
        <v>1680</v>
      </c>
      <c r="S65" s="20" t="s">
        <v>374</v>
      </c>
      <c r="T65" s="22" t="s">
        <v>374</v>
      </c>
      <c r="U65" s="20" t="s">
        <v>374</v>
      </c>
      <c r="V65" s="20"/>
      <c r="W65" s="37" t="s">
        <v>416</v>
      </c>
      <c r="X65" s="20"/>
      <c r="Y65" s="37" t="s">
        <v>416</v>
      </c>
      <c r="Z65" s="20"/>
      <c r="AA65" s="39" t="s">
        <v>639</v>
      </c>
      <c r="AB65" s="20"/>
      <c r="AC65" s="20" t="s">
        <v>481</v>
      </c>
      <c r="AD65" s="20"/>
      <c r="AE65" s="20" t="s">
        <v>605</v>
      </c>
      <c r="AF65" s="20"/>
      <c r="AG65" s="20"/>
    </row>
    <row r="66" spans="1:33" s="31" customFormat="1">
      <c r="A66" s="30" t="s">
        <v>192</v>
      </c>
      <c r="B66" s="30" t="s">
        <v>205</v>
      </c>
      <c r="C66" s="21" t="s">
        <v>205</v>
      </c>
      <c r="D66" s="20"/>
      <c r="E66" s="20" t="s">
        <v>688</v>
      </c>
      <c r="F66" s="20"/>
      <c r="G66" s="20" t="s">
        <v>521</v>
      </c>
      <c r="H66" s="21"/>
      <c r="I66" s="21" t="s">
        <v>921</v>
      </c>
      <c r="J66" s="20"/>
      <c r="K66" s="37" t="s">
        <v>330</v>
      </c>
      <c r="L66" s="37"/>
      <c r="M66" s="37" t="s">
        <v>977</v>
      </c>
      <c r="N66" s="20"/>
      <c r="O66" s="37" t="s">
        <v>791</v>
      </c>
      <c r="P66" s="37"/>
      <c r="Q66" s="37"/>
      <c r="R66" s="37" t="s">
        <v>1681</v>
      </c>
      <c r="S66" s="20" t="s">
        <v>375</v>
      </c>
      <c r="T66" s="22" t="s">
        <v>375</v>
      </c>
      <c r="U66" s="20" t="s">
        <v>375</v>
      </c>
      <c r="V66" s="20"/>
      <c r="W66" s="37" t="s">
        <v>375</v>
      </c>
      <c r="X66" s="20"/>
      <c r="Y66" s="37" t="s">
        <v>375</v>
      </c>
      <c r="Z66" s="20"/>
      <c r="AA66" s="39" t="s">
        <v>640</v>
      </c>
      <c r="AB66" s="20"/>
      <c r="AC66" s="20" t="s">
        <v>482</v>
      </c>
      <c r="AD66" s="20"/>
      <c r="AE66" s="20" t="s">
        <v>606</v>
      </c>
      <c r="AF66" s="20"/>
      <c r="AG66" s="20"/>
    </row>
    <row r="67" spans="1:33" s="31" customFormat="1" ht="30">
      <c r="A67" s="30" t="s">
        <v>192</v>
      </c>
      <c r="B67" s="30" t="s">
        <v>206</v>
      </c>
      <c r="C67" s="21" t="s">
        <v>748</v>
      </c>
      <c r="D67" s="20"/>
      <c r="E67" s="20" t="s">
        <v>879</v>
      </c>
      <c r="F67" s="20"/>
      <c r="G67" s="20" t="s">
        <v>522</v>
      </c>
      <c r="H67" s="21"/>
      <c r="I67" s="21" t="s">
        <v>922</v>
      </c>
      <c r="J67" s="20"/>
      <c r="K67" s="37" t="s">
        <v>775</v>
      </c>
      <c r="L67" s="37"/>
      <c r="M67" s="37" t="s">
        <v>978</v>
      </c>
      <c r="N67" s="20"/>
      <c r="O67" s="37" t="s">
        <v>792</v>
      </c>
      <c r="P67" s="37"/>
      <c r="Q67" s="37"/>
      <c r="R67" s="37" t="s">
        <v>1682</v>
      </c>
      <c r="S67" s="20" t="s">
        <v>747</v>
      </c>
      <c r="T67" s="22" t="s">
        <v>747</v>
      </c>
      <c r="U67" s="20" t="s">
        <v>749</v>
      </c>
      <c r="V67" s="20"/>
      <c r="W67" s="37" t="s">
        <v>841</v>
      </c>
      <c r="X67" s="20"/>
      <c r="Y67" s="37" t="s">
        <v>846</v>
      </c>
      <c r="Z67" s="20"/>
      <c r="AA67" s="39" t="s">
        <v>755</v>
      </c>
      <c r="AB67" s="20"/>
      <c r="AC67" s="20" t="s">
        <v>854</v>
      </c>
      <c r="AD67" s="20"/>
      <c r="AE67" s="20" t="s">
        <v>1595</v>
      </c>
      <c r="AF67" s="20"/>
      <c r="AG67" s="20"/>
    </row>
    <row r="68" spans="1:33" s="31" customFormat="1" ht="43.5" customHeight="1">
      <c r="A68" s="30" t="s">
        <v>192</v>
      </c>
      <c r="B68" s="30" t="s">
        <v>207</v>
      </c>
      <c r="C68" s="21" t="s">
        <v>302</v>
      </c>
      <c r="D68" s="20"/>
      <c r="E68" s="20" t="s">
        <v>899</v>
      </c>
      <c r="F68" s="20"/>
      <c r="G68" s="20" t="s">
        <v>523</v>
      </c>
      <c r="H68" s="21"/>
      <c r="I68" s="21" t="s">
        <v>923</v>
      </c>
      <c r="J68" s="20"/>
      <c r="K68" s="37" t="s">
        <v>896</v>
      </c>
      <c r="L68" s="37"/>
      <c r="M68" s="37" t="s">
        <v>979</v>
      </c>
      <c r="N68" s="20"/>
      <c r="O68" s="37" t="s">
        <v>897</v>
      </c>
      <c r="P68" s="37"/>
      <c r="Q68" s="37"/>
      <c r="R68" s="37" t="s">
        <v>1653</v>
      </c>
      <c r="S68" s="20" t="s">
        <v>750</v>
      </c>
      <c r="T68" s="22" t="s">
        <v>750</v>
      </c>
      <c r="U68" s="20" t="s">
        <v>1654</v>
      </c>
      <c r="V68" s="20"/>
      <c r="W68" s="37" t="s">
        <v>417</v>
      </c>
      <c r="X68" s="20"/>
      <c r="Y68" s="37" t="s">
        <v>898</v>
      </c>
      <c r="Z68" s="20"/>
      <c r="AA68" s="39" t="s">
        <v>1655</v>
      </c>
      <c r="AB68" s="20"/>
      <c r="AC68" s="20" t="s">
        <v>1656</v>
      </c>
      <c r="AD68" s="20"/>
      <c r="AE68" s="20" t="s">
        <v>1657</v>
      </c>
      <c r="AF68" s="20"/>
      <c r="AG68" s="20"/>
    </row>
    <row r="69" spans="1:33" s="31" customFormat="1" ht="43.5" customHeight="1">
      <c r="A69" s="30" t="s">
        <v>192</v>
      </c>
      <c r="B69" s="30" t="s">
        <v>208</v>
      </c>
      <c r="C69" s="21" t="s">
        <v>304</v>
      </c>
      <c r="D69" s="20"/>
      <c r="E69" s="20" t="s">
        <v>1658</v>
      </c>
      <c r="F69" s="20"/>
      <c r="G69" s="20" t="s">
        <v>524</v>
      </c>
      <c r="H69" s="21"/>
      <c r="I69" s="21" t="s">
        <v>924</v>
      </c>
      <c r="J69" s="20"/>
      <c r="K69" s="37" t="s">
        <v>1659</v>
      </c>
      <c r="L69" s="37"/>
      <c r="M69" s="37" t="s">
        <v>980</v>
      </c>
      <c r="N69" s="20"/>
      <c r="O69" s="37" t="s">
        <v>1660</v>
      </c>
      <c r="P69" s="37"/>
      <c r="Q69" s="37"/>
      <c r="R69" s="37" t="s">
        <v>1661</v>
      </c>
      <c r="S69" s="20" t="s">
        <v>1662</v>
      </c>
      <c r="T69" s="22" t="s">
        <v>1662</v>
      </c>
      <c r="U69" s="20" t="s">
        <v>1663</v>
      </c>
      <c r="V69" s="20"/>
      <c r="W69" s="37" t="s">
        <v>1664</v>
      </c>
      <c r="X69" s="20"/>
      <c r="Y69" s="37" t="s">
        <v>1665</v>
      </c>
      <c r="Z69" s="20"/>
      <c r="AA69" s="39" t="s">
        <v>900</v>
      </c>
      <c r="AB69" s="20"/>
      <c r="AC69" s="20" t="s">
        <v>1666</v>
      </c>
      <c r="AD69" s="20"/>
      <c r="AE69" s="20" t="s">
        <v>1667</v>
      </c>
      <c r="AF69" s="20"/>
      <c r="AG69" s="20"/>
    </row>
    <row r="70" spans="1:33" s="31" customFormat="1" ht="45">
      <c r="A70" s="30" t="s">
        <v>192</v>
      </c>
      <c r="B70" s="30" t="s">
        <v>1129</v>
      </c>
      <c r="C70" s="21" t="s">
        <v>1132</v>
      </c>
      <c r="D70" s="20"/>
      <c r="E70" s="20" t="s">
        <v>1156</v>
      </c>
      <c r="F70" s="20"/>
      <c r="G70" s="20" t="s">
        <v>1805</v>
      </c>
      <c r="H70" s="21"/>
      <c r="I70" s="21" t="s">
        <v>1229</v>
      </c>
      <c r="J70" s="20"/>
      <c r="K70" s="37" t="s">
        <v>1268</v>
      </c>
      <c r="L70" s="37"/>
      <c r="M70" s="37" t="s">
        <v>1308</v>
      </c>
      <c r="N70" s="20"/>
      <c r="O70" s="37" t="s">
        <v>1347</v>
      </c>
      <c r="P70" s="37"/>
      <c r="Q70" s="37"/>
      <c r="R70" s="37" t="s">
        <v>1683</v>
      </c>
      <c r="S70" s="20" t="s">
        <v>1422</v>
      </c>
      <c r="T70" s="22" t="s">
        <v>1423</v>
      </c>
      <c r="U70" s="20" t="s">
        <v>1386</v>
      </c>
      <c r="V70" s="20"/>
      <c r="W70" s="37" t="s">
        <v>1439</v>
      </c>
      <c r="X70" s="20"/>
      <c r="Y70" s="37" t="s">
        <v>1809</v>
      </c>
      <c r="Z70" s="20"/>
      <c r="AA70" s="39" t="s">
        <v>1812</v>
      </c>
      <c r="AB70" s="20"/>
      <c r="AC70" s="20" t="s">
        <v>1553</v>
      </c>
      <c r="AD70" s="20"/>
      <c r="AE70" s="20" t="s">
        <v>1596</v>
      </c>
      <c r="AF70" s="20"/>
      <c r="AG70" s="20"/>
    </row>
    <row r="71" spans="1:33" s="31" customFormat="1" ht="45">
      <c r="A71" s="30" t="s">
        <v>192</v>
      </c>
      <c r="B71" s="30" t="s">
        <v>1130</v>
      </c>
      <c r="C71" s="21" t="s">
        <v>1131</v>
      </c>
      <c r="D71" s="20"/>
      <c r="E71" s="20" t="s">
        <v>1157</v>
      </c>
      <c r="F71" s="20"/>
      <c r="G71" s="20" t="s">
        <v>1806</v>
      </c>
      <c r="H71" s="21"/>
      <c r="I71" s="21" t="s">
        <v>1230</v>
      </c>
      <c r="J71" s="20"/>
      <c r="K71" s="37" t="s">
        <v>1269</v>
      </c>
      <c r="L71" s="37"/>
      <c r="M71" s="37" t="s">
        <v>1309</v>
      </c>
      <c r="N71" s="20"/>
      <c r="O71" s="37" t="s">
        <v>1348</v>
      </c>
      <c r="P71" s="37"/>
      <c r="Q71" s="37"/>
      <c r="R71" s="37" t="s">
        <v>1684</v>
      </c>
      <c r="S71" s="20" t="s">
        <v>1424</v>
      </c>
      <c r="T71" s="22" t="s">
        <v>1424</v>
      </c>
      <c r="U71" s="20" t="s">
        <v>1387</v>
      </c>
      <c r="V71" s="20"/>
      <c r="W71" s="37" t="s">
        <v>1440</v>
      </c>
      <c r="X71" s="20"/>
      <c r="Y71" s="37" t="s">
        <v>1810</v>
      </c>
      <c r="Z71" s="20"/>
      <c r="AA71" s="39" t="s">
        <v>1813</v>
      </c>
      <c r="AB71" s="20"/>
      <c r="AC71" s="20" t="s">
        <v>1554</v>
      </c>
      <c r="AD71" s="20"/>
      <c r="AE71" s="20" t="s">
        <v>1597</v>
      </c>
      <c r="AF71" s="20"/>
      <c r="AG71" s="20"/>
    </row>
    <row r="72" spans="1:33" s="31" customFormat="1" ht="57">
      <c r="A72" s="30" t="s">
        <v>192</v>
      </c>
      <c r="B72" s="30" t="s">
        <v>1127</v>
      </c>
      <c r="C72" s="21" t="s">
        <v>1128</v>
      </c>
      <c r="D72" s="20"/>
      <c r="E72" s="20" t="s">
        <v>1158</v>
      </c>
      <c r="F72" s="20"/>
      <c r="G72" s="20" t="s">
        <v>1800</v>
      </c>
      <c r="H72" s="21"/>
      <c r="I72" s="21" t="s">
        <v>1231</v>
      </c>
      <c r="J72" s="20"/>
      <c r="K72" s="37" t="s">
        <v>1270</v>
      </c>
      <c r="L72" s="37"/>
      <c r="M72" s="37" t="s">
        <v>1310</v>
      </c>
      <c r="N72" s="20"/>
      <c r="O72" s="37" t="s">
        <v>1349</v>
      </c>
      <c r="P72" s="37"/>
      <c r="Q72" s="37"/>
      <c r="R72" s="37" t="s">
        <v>1685</v>
      </c>
      <c r="S72" s="20" t="s">
        <v>1388</v>
      </c>
      <c r="T72" s="20" t="s">
        <v>1388</v>
      </c>
      <c r="U72" s="20" t="s">
        <v>1388</v>
      </c>
      <c r="V72" s="20"/>
      <c r="W72" s="37" t="s">
        <v>1441</v>
      </c>
      <c r="X72" s="20"/>
      <c r="Y72" s="37" t="s">
        <v>1480</v>
      </c>
      <c r="Z72" s="20"/>
      <c r="AA72" s="39" t="s">
        <v>1811</v>
      </c>
      <c r="AB72" s="20"/>
      <c r="AC72" s="20" t="s">
        <v>1555</v>
      </c>
      <c r="AD72" s="20"/>
      <c r="AE72" s="20" t="s">
        <v>1598</v>
      </c>
      <c r="AF72" s="20"/>
      <c r="AG72" s="20"/>
    </row>
    <row r="73" spans="1:33" s="31" customFormat="1">
      <c r="A73" s="30" t="s">
        <v>192</v>
      </c>
      <c r="B73" s="30" t="s">
        <v>209</v>
      </c>
      <c r="C73" s="21" t="s">
        <v>209</v>
      </c>
      <c r="D73" s="20"/>
      <c r="E73" s="20" t="s">
        <v>689</v>
      </c>
      <c r="F73" s="20"/>
      <c r="G73" s="20" t="s">
        <v>525</v>
      </c>
      <c r="H73" s="21"/>
      <c r="I73" s="21" t="s">
        <v>925</v>
      </c>
      <c r="J73" s="20"/>
      <c r="K73" s="37" t="s">
        <v>331</v>
      </c>
      <c r="L73" s="37"/>
      <c r="M73" s="37" t="s">
        <v>981</v>
      </c>
      <c r="N73" s="20"/>
      <c r="O73" s="37" t="s">
        <v>793</v>
      </c>
      <c r="P73" s="37"/>
      <c r="Q73" s="37"/>
      <c r="R73" s="37" t="s">
        <v>1686</v>
      </c>
      <c r="S73" s="20" t="s">
        <v>376</v>
      </c>
      <c r="T73" s="22" t="s">
        <v>376</v>
      </c>
      <c r="U73" s="20" t="s">
        <v>376</v>
      </c>
      <c r="V73" s="20"/>
      <c r="W73" s="37" t="s">
        <v>376</v>
      </c>
      <c r="X73" s="20"/>
      <c r="Y73" s="37" t="s">
        <v>376</v>
      </c>
      <c r="Z73" s="20"/>
      <c r="AA73" s="39" t="s">
        <v>641</v>
      </c>
      <c r="AB73" s="20"/>
      <c r="AC73" s="20" t="s">
        <v>483</v>
      </c>
      <c r="AD73" s="20"/>
      <c r="AE73" s="20" t="s">
        <v>616</v>
      </c>
      <c r="AF73" s="20"/>
      <c r="AG73" s="20"/>
    </row>
    <row r="74" spans="1:33" s="31" customFormat="1" ht="60">
      <c r="A74" s="30" t="s">
        <v>192</v>
      </c>
      <c r="B74" s="30" t="s">
        <v>213</v>
      </c>
      <c r="C74" s="21" t="s">
        <v>210</v>
      </c>
      <c r="D74" s="20"/>
      <c r="E74" s="20" t="s">
        <v>887</v>
      </c>
      <c r="F74" s="20"/>
      <c r="G74" s="20" t="s">
        <v>890</v>
      </c>
      <c r="H74" s="21"/>
      <c r="I74" s="21" t="s">
        <v>1015</v>
      </c>
      <c r="J74" s="20"/>
      <c r="K74" s="37" t="s">
        <v>895</v>
      </c>
      <c r="L74" s="37"/>
      <c r="M74" s="37" t="s">
        <v>1016</v>
      </c>
      <c r="N74" s="20"/>
      <c r="O74" s="37" t="s">
        <v>894</v>
      </c>
      <c r="P74" s="37"/>
      <c r="Q74" s="37"/>
      <c r="R74" s="37" t="s">
        <v>1652</v>
      </c>
      <c r="S74" s="20" t="s">
        <v>731</v>
      </c>
      <c r="T74" s="22" t="s">
        <v>731</v>
      </c>
      <c r="U74" s="20" t="s">
        <v>893</v>
      </c>
      <c r="V74" s="20"/>
      <c r="W74" s="37" t="s">
        <v>892</v>
      </c>
      <c r="X74" s="20"/>
      <c r="Y74" s="37" t="s">
        <v>892</v>
      </c>
      <c r="Z74" s="20"/>
      <c r="AA74" s="39" t="s">
        <v>889</v>
      </c>
      <c r="AB74" s="20"/>
      <c r="AC74" s="20" t="s">
        <v>891</v>
      </c>
      <c r="AD74" s="20"/>
      <c r="AE74" s="20" t="s">
        <v>888</v>
      </c>
      <c r="AF74" s="20"/>
      <c r="AG74" s="20"/>
    </row>
    <row r="75" spans="1:33" s="31" customFormat="1">
      <c r="A75" s="30" t="s">
        <v>192</v>
      </c>
      <c r="B75" s="30" t="s">
        <v>766</v>
      </c>
      <c r="C75" s="21" t="s">
        <v>767</v>
      </c>
      <c r="D75" s="20"/>
      <c r="E75" s="20" t="s">
        <v>767</v>
      </c>
      <c r="F75" s="20"/>
      <c r="G75" s="20" t="s">
        <v>864</v>
      </c>
      <c r="H75" s="21"/>
      <c r="I75" s="21" t="s">
        <v>926</v>
      </c>
      <c r="J75" s="20"/>
      <c r="K75" s="37" t="s">
        <v>776</v>
      </c>
      <c r="L75" s="37"/>
      <c r="M75" s="37" t="s">
        <v>767</v>
      </c>
      <c r="N75" s="20"/>
      <c r="O75" s="37" t="s">
        <v>794</v>
      </c>
      <c r="P75" s="37"/>
      <c r="Q75" s="37"/>
      <c r="R75" s="37" t="s">
        <v>1687</v>
      </c>
      <c r="S75" s="20" t="s">
        <v>836</v>
      </c>
      <c r="T75" s="20" t="s">
        <v>836</v>
      </c>
      <c r="U75" s="20" t="s">
        <v>836</v>
      </c>
      <c r="V75" s="20"/>
      <c r="W75" s="37" t="s">
        <v>836</v>
      </c>
      <c r="X75" s="20"/>
      <c r="Y75" s="37" t="s">
        <v>836</v>
      </c>
      <c r="Z75" s="20"/>
      <c r="AA75" s="39" t="s">
        <v>870</v>
      </c>
      <c r="AB75" s="20"/>
      <c r="AC75" s="20" t="s">
        <v>855</v>
      </c>
      <c r="AD75" s="20"/>
      <c r="AE75" s="20" t="s">
        <v>874</v>
      </c>
      <c r="AF75" s="20"/>
      <c r="AG75" s="20"/>
    </row>
    <row r="76" spans="1:33" s="31" customFormat="1" ht="30">
      <c r="A76" s="30" t="s">
        <v>192</v>
      </c>
      <c r="B76" s="30" t="s">
        <v>211</v>
      </c>
      <c r="C76" s="21" t="s">
        <v>768</v>
      </c>
      <c r="D76" s="20"/>
      <c r="E76" s="20" t="s">
        <v>880</v>
      </c>
      <c r="F76" s="20"/>
      <c r="G76" s="20" t="s">
        <v>865</v>
      </c>
      <c r="H76" s="21"/>
      <c r="I76" s="21" t="s">
        <v>927</v>
      </c>
      <c r="J76" s="20"/>
      <c r="K76" s="37" t="s">
        <v>777</v>
      </c>
      <c r="L76" s="37"/>
      <c r="M76" s="37" t="s">
        <v>982</v>
      </c>
      <c r="N76" s="20"/>
      <c r="O76" s="37" t="s">
        <v>795</v>
      </c>
      <c r="P76" s="37"/>
      <c r="Q76" s="37"/>
      <c r="R76" s="37" t="s">
        <v>1688</v>
      </c>
      <c r="S76" s="20" t="s">
        <v>1109</v>
      </c>
      <c r="T76" s="22" t="s">
        <v>1108</v>
      </c>
      <c r="U76" s="20" t="s">
        <v>837</v>
      </c>
      <c r="V76" s="20"/>
      <c r="W76" s="37" t="s">
        <v>842</v>
      </c>
      <c r="X76" s="20"/>
      <c r="Y76" s="37" t="s">
        <v>842</v>
      </c>
      <c r="Z76" s="20"/>
      <c r="AA76" s="39" t="s">
        <v>871</v>
      </c>
      <c r="AB76" s="20"/>
      <c r="AC76" s="20" t="s">
        <v>856</v>
      </c>
      <c r="AD76" s="20"/>
      <c r="AE76" s="20" t="s">
        <v>875</v>
      </c>
      <c r="AF76" s="20"/>
      <c r="AG76" s="20"/>
    </row>
    <row r="77" spans="1:33" s="31" customFormat="1" ht="30">
      <c r="A77" s="30" t="s">
        <v>192</v>
      </c>
      <c r="B77" s="30" t="s">
        <v>212</v>
      </c>
      <c r="C77" s="21" t="s">
        <v>769</v>
      </c>
      <c r="D77" s="20"/>
      <c r="E77" s="20" t="s">
        <v>881</v>
      </c>
      <c r="F77" s="20"/>
      <c r="G77" s="20" t="s">
        <v>866</v>
      </c>
      <c r="H77" s="21"/>
      <c r="I77" s="21" t="s">
        <v>928</v>
      </c>
      <c r="J77" s="20"/>
      <c r="K77" s="37" t="s">
        <v>778</v>
      </c>
      <c r="L77" s="37"/>
      <c r="M77" s="37" t="s">
        <v>983</v>
      </c>
      <c r="N77" s="20"/>
      <c r="O77" s="37" t="s">
        <v>796</v>
      </c>
      <c r="P77" s="37"/>
      <c r="Q77" s="37"/>
      <c r="R77" s="37" t="s">
        <v>1689</v>
      </c>
      <c r="S77" s="20" t="s">
        <v>1111</v>
      </c>
      <c r="T77" s="22" t="s">
        <v>1110</v>
      </c>
      <c r="U77" s="20" t="s">
        <v>838</v>
      </c>
      <c r="V77" s="20"/>
      <c r="W77" s="37" t="s">
        <v>843</v>
      </c>
      <c r="X77" s="20"/>
      <c r="Y77" s="37" t="s">
        <v>847</v>
      </c>
      <c r="Z77" s="20"/>
      <c r="AA77" s="39" t="s">
        <v>872</v>
      </c>
      <c r="AB77" s="20"/>
      <c r="AC77" s="20" t="s">
        <v>857</v>
      </c>
      <c r="AD77" s="20"/>
      <c r="AE77" s="20" t="s">
        <v>876</v>
      </c>
      <c r="AF77" s="20"/>
      <c r="AG77" s="20"/>
    </row>
    <row r="78" spans="1:33" s="31" customFormat="1" ht="28.5">
      <c r="A78" s="30" t="s">
        <v>192</v>
      </c>
      <c r="B78" s="30" t="s">
        <v>267</v>
      </c>
      <c r="C78" s="21" t="s">
        <v>1103</v>
      </c>
      <c r="D78" s="20"/>
      <c r="E78" s="20" t="s">
        <v>1159</v>
      </c>
      <c r="F78" s="20"/>
      <c r="G78" s="20" t="s">
        <v>1197</v>
      </c>
      <c r="H78" s="21"/>
      <c r="I78" s="21" t="s">
        <v>1232</v>
      </c>
      <c r="J78" s="20"/>
      <c r="K78" s="37" t="s">
        <v>1271</v>
      </c>
      <c r="L78" s="37"/>
      <c r="M78" s="37" t="s">
        <v>1311</v>
      </c>
      <c r="N78" s="20"/>
      <c r="O78" s="37" t="s">
        <v>1350</v>
      </c>
      <c r="P78" s="37"/>
      <c r="Q78" s="37"/>
      <c r="R78" s="37" t="s">
        <v>1690</v>
      </c>
      <c r="S78" s="20" t="s">
        <v>1425</v>
      </c>
      <c r="T78" s="22" t="s">
        <v>1425</v>
      </c>
      <c r="U78" s="20" t="s">
        <v>1389</v>
      </c>
      <c r="V78" s="20"/>
      <c r="W78" s="37" t="s">
        <v>1442</v>
      </c>
      <c r="X78" s="20"/>
      <c r="Y78" s="37" t="s">
        <v>1481</v>
      </c>
      <c r="Z78" s="20"/>
      <c r="AA78" s="39" t="s">
        <v>1518</v>
      </c>
      <c r="AB78" s="20"/>
      <c r="AC78" s="20" t="s">
        <v>1556</v>
      </c>
      <c r="AD78" s="20"/>
      <c r="AE78" s="20" t="s">
        <v>1599</v>
      </c>
      <c r="AF78" s="20"/>
      <c r="AG78" s="20"/>
    </row>
    <row r="79" spans="1:33" ht="80.25" customHeight="1">
      <c r="A79" s="30" t="s">
        <v>191</v>
      </c>
      <c r="B79" s="30" t="s">
        <v>106</v>
      </c>
      <c r="C79" s="23" t="s">
        <v>1115</v>
      </c>
      <c r="D79" s="22"/>
      <c r="E79" s="22" t="s">
        <v>1160</v>
      </c>
      <c r="F79" s="22"/>
      <c r="G79" s="22" t="s">
        <v>1801</v>
      </c>
      <c r="H79" s="23"/>
      <c r="I79" s="23" t="s">
        <v>1233</v>
      </c>
      <c r="J79" s="22"/>
      <c r="K79" s="37" t="s">
        <v>1272</v>
      </c>
      <c r="L79" s="37"/>
      <c r="M79" s="37" t="s">
        <v>1312</v>
      </c>
      <c r="N79" s="22"/>
      <c r="O79" s="37" t="s">
        <v>1351</v>
      </c>
      <c r="P79" s="37"/>
      <c r="Q79" s="37"/>
      <c r="R79" s="37" t="s">
        <v>1691</v>
      </c>
      <c r="S79" s="22" t="s">
        <v>1426</v>
      </c>
      <c r="T79" s="22" t="s">
        <v>1426</v>
      </c>
      <c r="U79" s="22" t="s">
        <v>1390</v>
      </c>
      <c r="V79" s="22"/>
      <c r="W79" s="37" t="s">
        <v>1443</v>
      </c>
      <c r="X79" s="22"/>
      <c r="Y79" s="37" t="s">
        <v>1482</v>
      </c>
      <c r="Z79" s="22"/>
      <c r="AA79" s="39" t="s">
        <v>1519</v>
      </c>
      <c r="AB79" s="22"/>
      <c r="AC79" s="22" t="s">
        <v>1557</v>
      </c>
      <c r="AD79" s="22"/>
      <c r="AE79" s="22" t="s">
        <v>1600</v>
      </c>
      <c r="AF79" s="22"/>
      <c r="AG79" s="22"/>
    </row>
    <row r="80" spans="1:33" ht="67.5" customHeight="1">
      <c r="A80" s="30" t="s">
        <v>191</v>
      </c>
      <c r="B80" s="30" t="s">
        <v>242</v>
      </c>
      <c r="C80" s="23" t="s">
        <v>1116</v>
      </c>
      <c r="D80" s="22"/>
      <c r="E80" s="22" t="s">
        <v>1161</v>
      </c>
      <c r="F80" s="22"/>
      <c r="G80" s="22" t="s">
        <v>1802</v>
      </c>
      <c r="H80" s="23"/>
      <c r="I80" s="23" t="s">
        <v>1234</v>
      </c>
      <c r="J80" s="22"/>
      <c r="K80" s="37" t="s">
        <v>1273</v>
      </c>
      <c r="L80" s="37"/>
      <c r="M80" s="37" t="s">
        <v>1313</v>
      </c>
      <c r="N80" s="22"/>
      <c r="O80" s="37" t="s">
        <v>1352</v>
      </c>
      <c r="P80" s="37"/>
      <c r="Q80" s="37"/>
      <c r="R80" s="37" t="s">
        <v>1692</v>
      </c>
      <c r="S80" s="22" t="s">
        <v>1427</v>
      </c>
      <c r="T80" s="22" t="s">
        <v>1427</v>
      </c>
      <c r="U80" s="22" t="s">
        <v>1391</v>
      </c>
      <c r="V80" s="22"/>
      <c r="W80" s="37" t="s">
        <v>1444</v>
      </c>
      <c r="X80" s="22"/>
      <c r="Y80" s="37" t="s">
        <v>1483</v>
      </c>
      <c r="Z80" s="22"/>
      <c r="AA80" s="39" t="s">
        <v>1520</v>
      </c>
      <c r="AB80" s="22"/>
      <c r="AC80" s="22" t="s">
        <v>1558</v>
      </c>
      <c r="AD80" s="22"/>
      <c r="AE80" s="22" t="s">
        <v>1601</v>
      </c>
      <c r="AF80" s="22"/>
      <c r="AG80" s="22"/>
    </row>
    <row r="81" spans="1:33" ht="15" customHeight="1">
      <c r="A81" s="30" t="s">
        <v>191</v>
      </c>
      <c r="B81" s="30" t="s">
        <v>225</v>
      </c>
      <c r="C81" s="23" t="s">
        <v>306</v>
      </c>
      <c r="D81" s="22"/>
      <c r="E81" s="22" t="s">
        <v>690</v>
      </c>
      <c r="F81" s="22"/>
      <c r="G81" s="22" t="s">
        <v>560</v>
      </c>
      <c r="H81" s="23"/>
      <c r="I81" s="23" t="s">
        <v>929</v>
      </c>
      <c r="J81" s="22"/>
      <c r="K81" s="37" t="s">
        <v>559</v>
      </c>
      <c r="L81" s="37"/>
      <c r="M81" s="37" t="s">
        <v>984</v>
      </c>
      <c r="N81" s="22"/>
      <c r="O81" s="37" t="s">
        <v>797</v>
      </c>
      <c r="P81" s="37"/>
      <c r="Q81" s="37"/>
      <c r="R81" s="37" t="s">
        <v>1693</v>
      </c>
      <c r="S81" s="22" t="s">
        <v>558</v>
      </c>
      <c r="T81" s="22" t="s">
        <v>558</v>
      </c>
      <c r="U81" s="22" t="s">
        <v>558</v>
      </c>
      <c r="V81" s="22"/>
      <c r="W81" s="37" t="s">
        <v>557</v>
      </c>
      <c r="X81" s="22"/>
      <c r="Y81" s="37" t="s">
        <v>557</v>
      </c>
      <c r="Z81" s="22"/>
      <c r="AA81" s="39" t="s">
        <v>642</v>
      </c>
      <c r="AB81" s="22"/>
      <c r="AC81" s="22" t="s">
        <v>556</v>
      </c>
      <c r="AD81" s="22"/>
      <c r="AE81" s="22" t="s">
        <v>607</v>
      </c>
      <c r="AF81" s="22"/>
      <c r="AG81" s="22"/>
    </row>
    <row r="82" spans="1:33">
      <c r="A82" s="30" t="s">
        <v>191</v>
      </c>
      <c r="B82" s="30" t="s">
        <v>174</v>
      </c>
      <c r="C82" s="23" t="s">
        <v>175</v>
      </c>
      <c r="D82" s="22"/>
      <c r="E82" s="22" t="s">
        <v>691</v>
      </c>
      <c r="F82" s="22"/>
      <c r="G82" s="22" t="s">
        <v>527</v>
      </c>
      <c r="H82" s="23"/>
      <c r="I82" s="23" t="s">
        <v>930</v>
      </c>
      <c r="J82" s="22"/>
      <c r="K82" s="37" t="s">
        <v>333</v>
      </c>
      <c r="L82" s="37"/>
      <c r="M82" s="37" t="s">
        <v>985</v>
      </c>
      <c r="N82" s="22"/>
      <c r="O82" s="37" t="s">
        <v>798</v>
      </c>
      <c r="P82" s="37"/>
      <c r="Q82" s="37"/>
      <c r="R82" s="37" t="s">
        <v>1694</v>
      </c>
      <c r="S82" s="22" t="s">
        <v>732</v>
      </c>
      <c r="T82" s="22" t="s">
        <v>732</v>
      </c>
      <c r="U82" s="22" t="s">
        <v>378</v>
      </c>
      <c r="V82" s="22"/>
      <c r="W82" s="37" t="s">
        <v>419</v>
      </c>
      <c r="X82" s="22"/>
      <c r="Y82" s="37" t="s">
        <v>419</v>
      </c>
      <c r="Z82" s="22"/>
      <c r="AA82" s="39" t="s">
        <v>643</v>
      </c>
      <c r="AB82" s="22"/>
      <c r="AC82" s="22" t="s">
        <v>485</v>
      </c>
      <c r="AD82" s="22"/>
      <c r="AE82" s="22" t="s">
        <v>608</v>
      </c>
      <c r="AF82" s="22"/>
      <c r="AG82" s="22"/>
    </row>
    <row r="83" spans="1:33" ht="30">
      <c r="A83" s="30" t="s">
        <v>191</v>
      </c>
      <c r="B83" s="30" t="s">
        <v>42</v>
      </c>
      <c r="C83" s="23" t="s">
        <v>1816</v>
      </c>
      <c r="D83" s="22"/>
      <c r="E83" s="22" t="s">
        <v>1817</v>
      </c>
      <c r="F83" s="22"/>
      <c r="G83" s="22" t="s">
        <v>1827</v>
      </c>
      <c r="H83" s="23"/>
      <c r="I83" s="23" t="s">
        <v>1818</v>
      </c>
      <c r="J83" s="22"/>
      <c r="K83" s="37" t="s">
        <v>1819</v>
      </c>
      <c r="L83" s="37"/>
      <c r="M83" s="37" t="s">
        <v>1820</v>
      </c>
      <c r="N83" s="22"/>
      <c r="O83" s="37" t="s">
        <v>1828</v>
      </c>
      <c r="P83" s="37"/>
      <c r="Q83" s="37"/>
      <c r="R83" s="37" t="s">
        <v>1821</v>
      </c>
      <c r="S83" s="22" t="s">
        <v>1822</v>
      </c>
      <c r="T83" s="22" t="s">
        <v>1822</v>
      </c>
      <c r="U83" s="22" t="s">
        <v>1822</v>
      </c>
      <c r="V83" s="22"/>
      <c r="W83" s="37" t="s">
        <v>1823</v>
      </c>
      <c r="X83" s="22"/>
      <c r="Y83" s="37" t="s">
        <v>1823</v>
      </c>
      <c r="Z83" s="22"/>
      <c r="AA83" s="39" t="s">
        <v>1824</v>
      </c>
      <c r="AB83" s="22"/>
      <c r="AC83" s="22" t="s">
        <v>1825</v>
      </c>
      <c r="AD83" s="22"/>
      <c r="AE83" s="22" t="s">
        <v>1826</v>
      </c>
      <c r="AF83" s="22"/>
      <c r="AG83" s="22"/>
    </row>
    <row r="84" spans="1:33" ht="238.5" customHeight="1">
      <c r="A84" s="30" t="s">
        <v>191</v>
      </c>
      <c r="B84" s="30" t="s">
        <v>238</v>
      </c>
      <c r="C84" s="23" t="s">
        <v>1100</v>
      </c>
      <c r="D84" s="22"/>
      <c r="E84" s="22" t="s">
        <v>1766</v>
      </c>
      <c r="F84" s="22"/>
      <c r="G84" s="22" t="s">
        <v>1767</v>
      </c>
      <c r="H84" s="23"/>
      <c r="I84" s="23" t="s">
        <v>1771</v>
      </c>
      <c r="J84" s="22"/>
      <c r="K84" s="37" t="s">
        <v>1274</v>
      </c>
      <c r="L84" s="37"/>
      <c r="M84" s="37" t="s">
        <v>1314</v>
      </c>
      <c r="N84" s="22"/>
      <c r="O84" s="37" t="s">
        <v>1353</v>
      </c>
      <c r="P84" s="37"/>
      <c r="Q84" s="37"/>
      <c r="R84" s="37" t="s">
        <v>1695</v>
      </c>
      <c r="S84" s="22" t="s">
        <v>1432</v>
      </c>
      <c r="T84" s="22" t="s">
        <v>1432</v>
      </c>
      <c r="U84" s="22" t="s">
        <v>1428</v>
      </c>
      <c r="V84" s="22"/>
      <c r="W84" s="37" t="s">
        <v>1445</v>
      </c>
      <c r="X84" s="22"/>
      <c r="Y84" s="37" t="s">
        <v>1484</v>
      </c>
      <c r="Z84" s="22"/>
      <c r="AA84" s="39" t="s">
        <v>1782</v>
      </c>
      <c r="AB84" s="22"/>
      <c r="AC84" s="22" t="s">
        <v>1559</v>
      </c>
      <c r="AD84" s="22"/>
      <c r="AE84" s="22" t="s">
        <v>1787</v>
      </c>
      <c r="AF84" s="22"/>
      <c r="AG84" s="22"/>
    </row>
    <row r="85" spans="1:33" ht="238.5" customHeight="1">
      <c r="A85" s="30" t="s">
        <v>191</v>
      </c>
      <c r="B85" s="30" t="s">
        <v>363</v>
      </c>
      <c r="C85" s="23" t="s">
        <v>1117</v>
      </c>
      <c r="D85" s="22"/>
      <c r="E85" s="22" t="s">
        <v>1765</v>
      </c>
      <c r="F85" s="22"/>
      <c r="G85" s="22" t="s">
        <v>1768</v>
      </c>
      <c r="H85" s="23"/>
      <c r="I85" s="23" t="s">
        <v>1772</v>
      </c>
      <c r="J85" s="22"/>
      <c r="K85" s="37" t="s">
        <v>1773</v>
      </c>
      <c r="L85" s="37"/>
      <c r="M85" s="37" t="s">
        <v>1774</v>
      </c>
      <c r="N85" s="22"/>
      <c r="O85" s="37" t="s">
        <v>1779</v>
      </c>
      <c r="P85" s="37"/>
      <c r="Q85" s="37"/>
      <c r="R85" s="37" t="s">
        <v>1696</v>
      </c>
      <c r="S85" s="22" t="s">
        <v>1429</v>
      </c>
      <c r="T85" s="22" t="s">
        <v>1429</v>
      </c>
      <c r="U85" s="22" t="s">
        <v>1429</v>
      </c>
      <c r="V85" s="22"/>
      <c r="W85" s="37" t="s">
        <v>1446</v>
      </c>
      <c r="X85" s="22"/>
      <c r="Y85" s="37" t="s">
        <v>1485</v>
      </c>
      <c r="Z85" s="22"/>
      <c r="AA85" s="39" t="s">
        <v>1783</v>
      </c>
      <c r="AB85" s="22"/>
      <c r="AC85" s="22" t="s">
        <v>1560</v>
      </c>
      <c r="AD85" s="22"/>
      <c r="AE85" s="22" t="s">
        <v>1788</v>
      </c>
      <c r="AF85" s="22"/>
      <c r="AG85" s="22"/>
    </row>
    <row r="86" spans="1:33" ht="45">
      <c r="A86" s="30" t="s">
        <v>191</v>
      </c>
      <c r="B86" s="30" t="s">
        <v>44</v>
      </c>
      <c r="C86" s="23" t="s">
        <v>1101</v>
      </c>
      <c r="D86" s="22"/>
      <c r="E86" s="22" t="s">
        <v>1162</v>
      </c>
      <c r="F86" s="22"/>
      <c r="G86" s="22" t="s">
        <v>1770</v>
      </c>
      <c r="H86" s="23"/>
      <c r="I86" s="23" t="s">
        <v>1235</v>
      </c>
      <c r="J86" s="22"/>
      <c r="K86" s="37" t="s">
        <v>1275</v>
      </c>
      <c r="L86" s="37"/>
      <c r="M86" s="37" t="s">
        <v>1776</v>
      </c>
      <c r="N86" s="22"/>
      <c r="O86" s="37" t="s">
        <v>1778</v>
      </c>
      <c r="P86" s="37"/>
      <c r="Q86" s="37"/>
      <c r="R86" s="37" t="s">
        <v>1697</v>
      </c>
      <c r="S86" s="22" t="s">
        <v>1433</v>
      </c>
      <c r="T86" s="22" t="s">
        <v>1433</v>
      </c>
      <c r="U86" s="22" t="s">
        <v>1431</v>
      </c>
      <c r="V86" s="22"/>
      <c r="W86" s="37" t="s">
        <v>1447</v>
      </c>
      <c r="X86" s="22"/>
      <c r="Y86" s="37" t="s">
        <v>1486</v>
      </c>
      <c r="Z86" s="22"/>
      <c r="AA86" s="39" t="s">
        <v>1784</v>
      </c>
      <c r="AB86" s="22"/>
      <c r="AC86" s="22" t="s">
        <v>1561</v>
      </c>
      <c r="AD86" s="22"/>
      <c r="AE86" s="22" t="s">
        <v>1602</v>
      </c>
      <c r="AF86" s="22"/>
      <c r="AG86" s="22"/>
    </row>
    <row r="87" spans="1:33">
      <c r="A87" s="30" t="s">
        <v>191</v>
      </c>
      <c r="B87" s="30" t="s">
        <v>45</v>
      </c>
      <c r="C87" s="23" t="s">
        <v>1102</v>
      </c>
      <c r="D87" s="22"/>
      <c r="E87" s="22" t="s">
        <v>1163</v>
      </c>
      <c r="F87" s="22"/>
      <c r="G87" s="22" t="s">
        <v>1769</v>
      </c>
      <c r="H87" s="23"/>
      <c r="I87" s="23" t="s">
        <v>1236</v>
      </c>
      <c r="J87" s="22"/>
      <c r="K87" s="37" t="s">
        <v>1276</v>
      </c>
      <c r="L87" s="37"/>
      <c r="M87" s="37" t="s">
        <v>1775</v>
      </c>
      <c r="N87" s="22"/>
      <c r="O87" s="37" t="s">
        <v>1777</v>
      </c>
      <c r="P87" s="37"/>
      <c r="Q87" s="37"/>
      <c r="R87" s="37" t="s">
        <v>1698</v>
      </c>
      <c r="S87" s="22" t="s">
        <v>1434</v>
      </c>
      <c r="T87" s="22" t="s">
        <v>1434</v>
      </c>
      <c r="U87" s="22" t="s">
        <v>1430</v>
      </c>
      <c r="V87" s="22"/>
      <c r="W87" s="37" t="s">
        <v>1448</v>
      </c>
      <c r="X87" s="22"/>
      <c r="Y87" s="37" t="s">
        <v>1102</v>
      </c>
      <c r="Z87" s="22"/>
      <c r="AA87" s="39" t="s">
        <v>1785</v>
      </c>
      <c r="AB87" s="22"/>
      <c r="AC87" s="22" t="s">
        <v>1786</v>
      </c>
      <c r="AD87" s="22"/>
      <c r="AE87" s="22" t="s">
        <v>1603</v>
      </c>
      <c r="AF87" s="22"/>
      <c r="AG87" s="22"/>
    </row>
    <row r="88" spans="1:33">
      <c r="A88" s="30" t="s">
        <v>191</v>
      </c>
      <c r="B88" s="30" t="s">
        <v>47</v>
      </c>
      <c r="C88" s="23" t="s">
        <v>1829</v>
      </c>
      <c r="D88" s="22"/>
      <c r="E88" s="22" t="s">
        <v>1830</v>
      </c>
      <c r="F88" s="22"/>
      <c r="G88" s="22" t="s">
        <v>1831</v>
      </c>
      <c r="H88" s="23"/>
      <c r="I88" s="23" t="s">
        <v>1832</v>
      </c>
      <c r="J88" s="22"/>
      <c r="K88" s="37" t="s">
        <v>1833</v>
      </c>
      <c r="L88" s="37"/>
      <c r="M88" s="37" t="s">
        <v>1834</v>
      </c>
      <c r="N88" s="22"/>
      <c r="O88" s="37" t="s">
        <v>1835</v>
      </c>
      <c r="P88" s="37"/>
      <c r="Q88" s="37"/>
      <c r="R88" s="37" t="s">
        <v>1836</v>
      </c>
      <c r="S88" s="22" t="s">
        <v>1837</v>
      </c>
      <c r="T88" s="22" t="s">
        <v>1837</v>
      </c>
      <c r="U88" s="22" t="s">
        <v>1837</v>
      </c>
      <c r="V88" s="22"/>
      <c r="W88" s="37" t="s">
        <v>1838</v>
      </c>
      <c r="X88" s="22"/>
      <c r="Y88" s="37" t="s">
        <v>1838</v>
      </c>
      <c r="Z88" s="22"/>
      <c r="AA88" s="39" t="s">
        <v>1839</v>
      </c>
      <c r="AB88" s="22"/>
      <c r="AC88" s="22" t="s">
        <v>1840</v>
      </c>
      <c r="AD88" s="22"/>
      <c r="AE88" s="22" t="s">
        <v>1841</v>
      </c>
      <c r="AF88" s="22"/>
      <c r="AG88" s="22"/>
    </row>
    <row r="89" spans="1:33" ht="228">
      <c r="A89" s="30" t="s">
        <v>191</v>
      </c>
      <c r="B89" s="30" t="s">
        <v>307</v>
      </c>
      <c r="C89" s="23" t="s">
        <v>1125</v>
      </c>
      <c r="D89" s="22"/>
      <c r="E89" s="22" t="s">
        <v>1164</v>
      </c>
      <c r="F89" s="22"/>
      <c r="G89" s="22" t="s">
        <v>1198</v>
      </c>
      <c r="H89" s="23"/>
      <c r="I89" s="23" t="s">
        <v>1237</v>
      </c>
      <c r="J89" s="22"/>
      <c r="K89" s="37" t="s">
        <v>1277</v>
      </c>
      <c r="L89" s="37"/>
      <c r="M89" s="37" t="s">
        <v>1315</v>
      </c>
      <c r="N89" s="22"/>
      <c r="O89" s="37" t="s">
        <v>1354</v>
      </c>
      <c r="P89" s="37"/>
      <c r="Q89" s="37"/>
      <c r="R89" s="37" t="s">
        <v>1699</v>
      </c>
      <c r="S89" s="22" t="s">
        <v>1392</v>
      </c>
      <c r="T89" s="22" t="s">
        <v>1392</v>
      </c>
      <c r="U89" s="22" t="s">
        <v>1392</v>
      </c>
      <c r="V89" s="22"/>
      <c r="W89" s="37" t="s">
        <v>1449</v>
      </c>
      <c r="X89" s="22"/>
      <c r="Y89" s="37" t="s">
        <v>1487</v>
      </c>
      <c r="Z89" s="22"/>
      <c r="AA89" s="39" t="s">
        <v>1521</v>
      </c>
      <c r="AB89" s="22"/>
      <c r="AC89" s="22" t="s">
        <v>1562</v>
      </c>
      <c r="AD89" s="22"/>
      <c r="AE89" s="22" t="s">
        <v>1604</v>
      </c>
      <c r="AF89" s="22"/>
      <c r="AG89" s="22"/>
    </row>
    <row r="90" spans="1:33">
      <c r="A90" s="30" t="s">
        <v>191</v>
      </c>
      <c r="B90" s="30" t="s">
        <v>50</v>
      </c>
      <c r="C90" s="23" t="s">
        <v>763</v>
      </c>
      <c r="D90" s="22"/>
      <c r="E90" s="22" t="s">
        <v>882</v>
      </c>
      <c r="F90" s="22"/>
      <c r="G90" s="22" t="s">
        <v>1017</v>
      </c>
      <c r="H90" s="23"/>
      <c r="I90" s="23" t="s">
        <v>931</v>
      </c>
      <c r="J90" s="22"/>
      <c r="K90" s="37" t="s">
        <v>1022</v>
      </c>
      <c r="L90" s="37"/>
      <c r="M90" s="37" t="s">
        <v>1027</v>
      </c>
      <c r="N90" s="22"/>
      <c r="O90" s="37" t="s">
        <v>799</v>
      </c>
      <c r="P90" s="37"/>
      <c r="Q90" s="37"/>
      <c r="R90" s="37" t="s">
        <v>1700</v>
      </c>
      <c r="S90" s="22" t="s">
        <v>1035</v>
      </c>
      <c r="T90" s="22" t="s">
        <v>1035</v>
      </c>
      <c r="U90" s="22" t="s">
        <v>1035</v>
      </c>
      <c r="V90" s="22"/>
      <c r="W90" s="37" t="s">
        <v>848</v>
      </c>
      <c r="X90" s="22"/>
      <c r="Y90" s="37" t="s">
        <v>848</v>
      </c>
      <c r="Z90" s="22"/>
      <c r="AA90" s="39" t="s">
        <v>1042</v>
      </c>
      <c r="AB90" s="22"/>
      <c r="AC90" s="22" t="s">
        <v>1044</v>
      </c>
      <c r="AD90" s="22"/>
      <c r="AE90" s="22" t="s">
        <v>1605</v>
      </c>
      <c r="AF90" s="22"/>
      <c r="AG90" s="22"/>
    </row>
    <row r="91" spans="1:33" ht="42.75">
      <c r="A91" s="30" t="s">
        <v>191</v>
      </c>
      <c r="B91" s="30" t="s">
        <v>268</v>
      </c>
      <c r="C91" s="23" t="s">
        <v>1120</v>
      </c>
      <c r="D91" s="22"/>
      <c r="E91" s="22" t="s">
        <v>1165</v>
      </c>
      <c r="F91" s="22"/>
      <c r="G91" s="22" t="s">
        <v>1199</v>
      </c>
      <c r="H91" s="23"/>
      <c r="I91" s="23" t="s">
        <v>1238</v>
      </c>
      <c r="J91" s="22"/>
      <c r="K91" s="37" t="s">
        <v>1278</v>
      </c>
      <c r="L91" s="37"/>
      <c r="M91" s="37" t="s">
        <v>1316</v>
      </c>
      <c r="N91" s="22"/>
      <c r="O91" s="37" t="s">
        <v>1355</v>
      </c>
      <c r="P91" s="37"/>
      <c r="Q91" s="37"/>
      <c r="R91" s="37" t="s">
        <v>1701</v>
      </c>
      <c r="S91" s="22" t="s">
        <v>733</v>
      </c>
      <c r="T91" s="22" t="s">
        <v>733</v>
      </c>
      <c r="U91" s="22" t="s">
        <v>1393</v>
      </c>
      <c r="V91" s="22"/>
      <c r="W91" s="37" t="s">
        <v>1450</v>
      </c>
      <c r="X91" s="22"/>
      <c r="Y91" s="37" t="s">
        <v>1488</v>
      </c>
      <c r="Z91" s="22"/>
      <c r="AA91" s="39" t="s">
        <v>1522</v>
      </c>
      <c r="AB91" s="22"/>
      <c r="AC91" s="22" t="s">
        <v>1563</v>
      </c>
      <c r="AD91" s="22"/>
      <c r="AE91" s="22" t="s">
        <v>1606</v>
      </c>
      <c r="AF91" s="22"/>
      <c r="AG91" s="22"/>
    </row>
    <row r="92" spans="1:33">
      <c r="A92" s="30" t="s">
        <v>191</v>
      </c>
      <c r="B92" s="30" t="s">
        <v>51</v>
      </c>
      <c r="C92" s="23" t="s">
        <v>764</v>
      </c>
      <c r="D92" s="22"/>
      <c r="E92" s="22" t="s">
        <v>883</v>
      </c>
      <c r="F92" s="22"/>
      <c r="G92" s="22" t="s">
        <v>1018</v>
      </c>
      <c r="H92" s="23"/>
      <c r="I92" s="23" t="s">
        <v>932</v>
      </c>
      <c r="J92" s="22"/>
      <c r="K92" s="37" t="s">
        <v>1023</v>
      </c>
      <c r="L92" s="37"/>
      <c r="M92" s="37" t="s">
        <v>1028</v>
      </c>
      <c r="N92" s="22"/>
      <c r="O92" s="37" t="s">
        <v>800</v>
      </c>
      <c r="P92" s="37"/>
      <c r="Q92" s="37"/>
      <c r="R92" s="37" t="s">
        <v>1702</v>
      </c>
      <c r="S92" s="22" t="s">
        <v>1036</v>
      </c>
      <c r="T92" s="22" t="s">
        <v>1036</v>
      </c>
      <c r="U92" s="22" t="s">
        <v>1036</v>
      </c>
      <c r="V92" s="22"/>
      <c r="W92" s="37" t="s">
        <v>1039</v>
      </c>
      <c r="X92" s="22"/>
      <c r="Y92" s="37" t="s">
        <v>849</v>
      </c>
      <c r="Z92" s="22"/>
      <c r="AA92" s="39" t="s">
        <v>1043</v>
      </c>
      <c r="AB92" s="22"/>
      <c r="AC92" s="22" t="s">
        <v>858</v>
      </c>
      <c r="AD92" s="22"/>
      <c r="AE92" s="22" t="s">
        <v>1607</v>
      </c>
      <c r="AF92" s="22"/>
      <c r="AG92" s="22"/>
    </row>
    <row r="93" spans="1:33" ht="71.25">
      <c r="A93" s="30" t="s">
        <v>191</v>
      </c>
      <c r="B93" s="30" t="s">
        <v>269</v>
      </c>
      <c r="C93" s="23" t="s">
        <v>282</v>
      </c>
      <c r="D93" s="22"/>
      <c r="E93" s="22" t="s">
        <v>692</v>
      </c>
      <c r="F93" s="22"/>
      <c r="G93" s="22" t="s">
        <v>528</v>
      </c>
      <c r="H93" s="23"/>
      <c r="I93" s="23" t="s">
        <v>933</v>
      </c>
      <c r="J93" s="22"/>
      <c r="K93" s="37" t="s">
        <v>334</v>
      </c>
      <c r="L93" s="37"/>
      <c r="M93" s="37" t="s">
        <v>986</v>
      </c>
      <c r="N93" s="22"/>
      <c r="O93" s="37" t="s">
        <v>801</v>
      </c>
      <c r="P93" s="37"/>
      <c r="Q93" s="37"/>
      <c r="R93" s="37" t="s">
        <v>1703</v>
      </c>
      <c r="S93" s="22" t="s">
        <v>734</v>
      </c>
      <c r="T93" s="22" t="s">
        <v>734</v>
      </c>
      <c r="U93" s="22" t="s">
        <v>379</v>
      </c>
      <c r="V93" s="22"/>
      <c r="W93" s="37" t="s">
        <v>420</v>
      </c>
      <c r="X93" s="22"/>
      <c r="Y93" s="37" t="s">
        <v>453</v>
      </c>
      <c r="Z93" s="22"/>
      <c r="AA93" s="39" t="s">
        <v>644</v>
      </c>
      <c r="AB93" s="22"/>
      <c r="AC93" s="22" t="s">
        <v>486</v>
      </c>
      <c r="AD93" s="22"/>
      <c r="AE93" s="22" t="s">
        <v>609</v>
      </c>
      <c r="AF93" s="22"/>
      <c r="AG93" s="22"/>
    </row>
    <row r="94" spans="1:33">
      <c r="A94" s="30" t="s">
        <v>191</v>
      </c>
      <c r="B94" s="30" t="s">
        <v>53</v>
      </c>
      <c r="C94" s="23" t="s">
        <v>226</v>
      </c>
      <c r="D94" s="22"/>
      <c r="E94" s="22" t="s">
        <v>693</v>
      </c>
      <c r="F94" s="22"/>
      <c r="G94" s="22" t="s">
        <v>529</v>
      </c>
      <c r="H94" s="23"/>
      <c r="I94" s="23" t="s">
        <v>934</v>
      </c>
      <c r="J94" s="22"/>
      <c r="K94" s="37" t="s">
        <v>335</v>
      </c>
      <c r="L94" s="37"/>
      <c r="M94" s="37" t="s">
        <v>987</v>
      </c>
      <c r="N94" s="22"/>
      <c r="O94" s="37" t="s">
        <v>802</v>
      </c>
      <c r="P94" s="37"/>
      <c r="Q94" s="37"/>
      <c r="R94" s="37" t="s">
        <v>1704</v>
      </c>
      <c r="S94" s="22" t="s">
        <v>735</v>
      </c>
      <c r="T94" s="22" t="s">
        <v>735</v>
      </c>
      <c r="U94" s="22" t="s">
        <v>380</v>
      </c>
      <c r="V94" s="22"/>
      <c r="W94" s="37" t="s">
        <v>421</v>
      </c>
      <c r="X94" s="22"/>
      <c r="Y94" s="37" t="s">
        <v>454</v>
      </c>
      <c r="Z94" s="22"/>
      <c r="AA94" s="39" t="s">
        <v>645</v>
      </c>
      <c r="AB94" s="22"/>
      <c r="AC94" s="22" t="s">
        <v>487</v>
      </c>
      <c r="AD94" s="22"/>
      <c r="AE94" s="22" t="s">
        <v>610</v>
      </c>
      <c r="AF94" s="22"/>
      <c r="AG94" s="22"/>
    </row>
    <row r="95" spans="1:33" ht="42.75">
      <c r="A95" s="30" t="s">
        <v>191</v>
      </c>
      <c r="B95" s="30" t="s">
        <v>54</v>
      </c>
      <c r="C95" s="23" t="s">
        <v>1121</v>
      </c>
      <c r="D95" s="22"/>
      <c r="E95" s="22" t="s">
        <v>1166</v>
      </c>
      <c r="F95" s="22"/>
      <c r="G95" s="22" t="s">
        <v>1200</v>
      </c>
      <c r="H95" s="23"/>
      <c r="I95" s="23" t="s">
        <v>1239</v>
      </c>
      <c r="J95" s="22"/>
      <c r="K95" s="37" t="s">
        <v>1279</v>
      </c>
      <c r="L95" s="37"/>
      <c r="M95" s="37" t="s">
        <v>1317</v>
      </c>
      <c r="N95" s="22"/>
      <c r="O95" s="37" t="s">
        <v>1356</v>
      </c>
      <c r="P95" s="37"/>
      <c r="Q95" s="37"/>
      <c r="R95" s="37" t="s">
        <v>1705</v>
      </c>
      <c r="S95" s="22" t="s">
        <v>1394</v>
      </c>
      <c r="T95" s="22" t="s">
        <v>1394</v>
      </c>
      <c r="U95" s="22" t="s">
        <v>1394</v>
      </c>
      <c r="V95" s="22"/>
      <c r="W95" s="37" t="s">
        <v>1451</v>
      </c>
      <c r="X95" s="22"/>
      <c r="Y95" s="37" t="s">
        <v>1489</v>
      </c>
      <c r="Z95" s="22"/>
      <c r="AA95" s="39" t="s">
        <v>1523</v>
      </c>
      <c r="AB95" s="22"/>
      <c r="AC95" s="22" t="s">
        <v>1564</v>
      </c>
      <c r="AD95" s="22"/>
      <c r="AE95" s="22" t="s">
        <v>1608</v>
      </c>
      <c r="AF95" s="22"/>
      <c r="AG95" s="22"/>
    </row>
    <row r="96" spans="1:33" ht="30">
      <c r="A96" s="30" t="s">
        <v>191</v>
      </c>
      <c r="B96" s="30" t="s">
        <v>271</v>
      </c>
      <c r="C96" s="23" t="s">
        <v>273</v>
      </c>
      <c r="D96" s="22"/>
      <c r="E96" s="22" t="s">
        <v>694</v>
      </c>
      <c r="F96" s="22"/>
      <c r="G96" s="22" t="s">
        <v>530</v>
      </c>
      <c r="H96" s="23"/>
      <c r="I96" s="23" t="s">
        <v>935</v>
      </c>
      <c r="J96" s="22"/>
      <c r="K96" s="37" t="s">
        <v>336</v>
      </c>
      <c r="L96" s="37"/>
      <c r="M96" s="37" t="s">
        <v>988</v>
      </c>
      <c r="N96" s="22"/>
      <c r="O96" s="37" t="s">
        <v>803</v>
      </c>
      <c r="P96" s="37"/>
      <c r="Q96" s="37"/>
      <c r="R96" s="37" t="s">
        <v>1706</v>
      </c>
      <c r="S96" s="22" t="s">
        <v>736</v>
      </c>
      <c r="T96" s="22" t="s">
        <v>736</v>
      </c>
      <c r="U96" s="22" t="s">
        <v>381</v>
      </c>
      <c r="V96" s="22"/>
      <c r="W96" s="37" t="s">
        <v>422</v>
      </c>
      <c r="X96" s="22"/>
      <c r="Y96" s="37" t="s">
        <v>422</v>
      </c>
      <c r="Z96" s="22"/>
      <c r="AA96" s="39" t="s">
        <v>646</v>
      </c>
      <c r="AB96" s="22"/>
      <c r="AC96" s="22" t="s">
        <v>488</v>
      </c>
      <c r="AD96" s="22"/>
      <c r="AE96" s="22" t="s">
        <v>611</v>
      </c>
      <c r="AF96" s="22"/>
      <c r="AG96" s="22"/>
    </row>
    <row r="97" spans="1:33" ht="30">
      <c r="A97" s="30" t="s">
        <v>191</v>
      </c>
      <c r="B97" s="30" t="s">
        <v>270</v>
      </c>
      <c r="C97" s="23" t="s">
        <v>299</v>
      </c>
      <c r="D97" s="22"/>
      <c r="E97" s="22" t="s">
        <v>695</v>
      </c>
      <c r="F97" s="22"/>
      <c r="G97" s="22" t="s">
        <v>531</v>
      </c>
      <c r="H97" s="23"/>
      <c r="I97" s="23" t="s">
        <v>936</v>
      </c>
      <c r="J97" s="22"/>
      <c r="K97" s="37" t="s">
        <v>337</v>
      </c>
      <c r="L97" s="37"/>
      <c r="M97" s="37" t="s">
        <v>989</v>
      </c>
      <c r="N97" s="22"/>
      <c r="O97" s="37" t="s">
        <v>804</v>
      </c>
      <c r="P97" s="37"/>
      <c r="Q97" s="37"/>
      <c r="R97" s="37" t="s">
        <v>1707</v>
      </c>
      <c r="S97" s="22" t="s">
        <v>737</v>
      </c>
      <c r="T97" s="22" t="s">
        <v>737</v>
      </c>
      <c r="U97" s="22" t="s">
        <v>382</v>
      </c>
      <c r="V97" s="22"/>
      <c r="W97" s="37" t="s">
        <v>423</v>
      </c>
      <c r="X97" s="22"/>
      <c r="Y97" s="37" t="s">
        <v>382</v>
      </c>
      <c r="Z97" s="22"/>
      <c r="AA97" s="39" t="s">
        <v>647</v>
      </c>
      <c r="AB97" s="22"/>
      <c r="AC97" s="22" t="s">
        <v>489</v>
      </c>
      <c r="AD97" s="22"/>
      <c r="AE97" s="22" t="s">
        <v>612</v>
      </c>
      <c r="AF97" s="22"/>
      <c r="AG97" s="22"/>
    </row>
    <row r="98" spans="1:33" ht="42.75">
      <c r="A98" s="30" t="s">
        <v>191</v>
      </c>
      <c r="B98" s="30" t="s">
        <v>55</v>
      </c>
      <c r="C98" s="23" t="s">
        <v>317</v>
      </c>
      <c r="D98" s="22"/>
      <c r="E98" s="22" t="s">
        <v>696</v>
      </c>
      <c r="F98" s="22"/>
      <c r="G98" s="22" t="s">
        <v>532</v>
      </c>
      <c r="H98" s="23"/>
      <c r="I98" s="23" t="s">
        <v>937</v>
      </c>
      <c r="J98" s="22"/>
      <c r="K98" s="37" t="s">
        <v>338</v>
      </c>
      <c r="L98" s="37"/>
      <c r="M98" s="37" t="s">
        <v>990</v>
      </c>
      <c r="N98" s="22"/>
      <c r="O98" s="37" t="s">
        <v>805</v>
      </c>
      <c r="P98" s="37"/>
      <c r="Q98" s="37"/>
      <c r="R98" s="37" t="s">
        <v>1708</v>
      </c>
      <c r="S98" s="22" t="s">
        <v>738</v>
      </c>
      <c r="T98" s="22" t="s">
        <v>738</v>
      </c>
      <c r="U98" s="22" t="s">
        <v>383</v>
      </c>
      <c r="V98" s="22"/>
      <c r="W98" s="37" t="s">
        <v>424</v>
      </c>
      <c r="X98" s="22"/>
      <c r="Y98" s="37" t="s">
        <v>455</v>
      </c>
      <c r="Z98" s="22"/>
      <c r="AA98" s="39" t="s">
        <v>648</v>
      </c>
      <c r="AB98" s="22"/>
      <c r="AC98" s="22" t="s">
        <v>490</v>
      </c>
      <c r="AD98" s="22"/>
      <c r="AE98" s="22" t="s">
        <v>613</v>
      </c>
      <c r="AF98" s="22"/>
      <c r="AG98" s="22"/>
    </row>
    <row r="99" spans="1:33" ht="42.75">
      <c r="A99" s="30" t="s">
        <v>191</v>
      </c>
      <c r="B99" s="30" t="s">
        <v>59</v>
      </c>
      <c r="C99" s="23" t="s">
        <v>318</v>
      </c>
      <c r="D99" s="22"/>
      <c r="E99" s="22" t="s">
        <v>697</v>
      </c>
      <c r="F99" s="22"/>
      <c r="G99" s="22" t="s">
        <v>533</v>
      </c>
      <c r="H99" s="23"/>
      <c r="I99" s="23" t="s">
        <v>938</v>
      </c>
      <c r="J99" s="22"/>
      <c r="K99" s="37" t="s">
        <v>339</v>
      </c>
      <c r="L99" s="37"/>
      <c r="M99" s="37" t="s">
        <v>991</v>
      </c>
      <c r="N99" s="22"/>
      <c r="O99" s="37" t="s">
        <v>806</v>
      </c>
      <c r="P99" s="37"/>
      <c r="Q99" s="37"/>
      <c r="R99" s="37" t="s">
        <v>1709</v>
      </c>
      <c r="S99" s="22" t="s">
        <v>739</v>
      </c>
      <c r="T99" s="22" t="s">
        <v>739</v>
      </c>
      <c r="U99" s="22" t="s">
        <v>384</v>
      </c>
      <c r="V99" s="22"/>
      <c r="W99" s="37" t="s">
        <v>425</v>
      </c>
      <c r="X99" s="22"/>
      <c r="Y99" s="37" t="s">
        <v>456</v>
      </c>
      <c r="Z99" s="22"/>
      <c r="AA99" s="39" t="s">
        <v>649</v>
      </c>
      <c r="AB99" s="22"/>
      <c r="AC99" s="22" t="s">
        <v>491</v>
      </c>
      <c r="AD99" s="22"/>
      <c r="AE99" s="22" t="s">
        <v>1609</v>
      </c>
      <c r="AF99" s="22"/>
      <c r="AG99" s="22"/>
    </row>
    <row r="100" spans="1:33" ht="45">
      <c r="A100" s="30" t="s">
        <v>191</v>
      </c>
      <c r="B100" s="30" t="s">
        <v>63</v>
      </c>
      <c r="C100" s="23" t="s">
        <v>319</v>
      </c>
      <c r="D100" s="22"/>
      <c r="E100" s="22" t="s">
        <v>698</v>
      </c>
      <c r="F100" s="22"/>
      <c r="G100" s="22" t="s">
        <v>534</v>
      </c>
      <c r="H100" s="23"/>
      <c r="I100" s="23" t="s">
        <v>939</v>
      </c>
      <c r="J100" s="22"/>
      <c r="K100" s="37" t="s">
        <v>340</v>
      </c>
      <c r="L100" s="37"/>
      <c r="M100" s="37" t="s">
        <v>992</v>
      </c>
      <c r="N100" s="22"/>
      <c r="O100" s="37" t="s">
        <v>807</v>
      </c>
      <c r="P100" s="37"/>
      <c r="Q100" s="37"/>
      <c r="R100" s="37" t="s">
        <v>1710</v>
      </c>
      <c r="S100" s="22" t="s">
        <v>740</v>
      </c>
      <c r="T100" s="22" t="s">
        <v>740</v>
      </c>
      <c r="U100" s="22" t="s">
        <v>385</v>
      </c>
      <c r="V100" s="22"/>
      <c r="W100" s="37" t="s">
        <v>426</v>
      </c>
      <c r="X100" s="22"/>
      <c r="Y100" s="37" t="s">
        <v>457</v>
      </c>
      <c r="Z100" s="22"/>
      <c r="AA100" s="39" t="s">
        <v>650</v>
      </c>
      <c r="AB100" s="22"/>
      <c r="AC100" s="22" t="s">
        <v>492</v>
      </c>
      <c r="AD100" s="22"/>
      <c r="AE100" s="22" t="s">
        <v>1610</v>
      </c>
      <c r="AF100" s="22"/>
      <c r="AG100" s="22"/>
    </row>
    <row r="101" spans="1:33" ht="42.75">
      <c r="A101" s="30" t="s">
        <v>191</v>
      </c>
      <c r="B101" s="30" t="s">
        <v>67</v>
      </c>
      <c r="C101" s="23" t="s">
        <v>320</v>
      </c>
      <c r="D101" s="22"/>
      <c r="E101" s="22" t="s">
        <v>699</v>
      </c>
      <c r="F101" s="22"/>
      <c r="G101" s="22" t="s">
        <v>535</v>
      </c>
      <c r="H101" s="23"/>
      <c r="I101" s="23" t="s">
        <v>940</v>
      </c>
      <c r="J101" s="22"/>
      <c r="K101" s="37" t="s">
        <v>341</v>
      </c>
      <c r="L101" s="37"/>
      <c r="M101" s="37" t="s">
        <v>993</v>
      </c>
      <c r="N101" s="22"/>
      <c r="O101" s="37" t="s">
        <v>808</v>
      </c>
      <c r="P101" s="37"/>
      <c r="Q101" s="37"/>
      <c r="R101" s="37" t="s">
        <v>1711</v>
      </c>
      <c r="S101" s="22" t="s">
        <v>386</v>
      </c>
      <c r="T101" s="22" t="s">
        <v>386</v>
      </c>
      <c r="U101" s="22" t="s">
        <v>386</v>
      </c>
      <c r="V101" s="22"/>
      <c r="W101" s="37" t="s">
        <v>427</v>
      </c>
      <c r="X101" s="22"/>
      <c r="Y101" s="37" t="s">
        <v>458</v>
      </c>
      <c r="Z101" s="22"/>
      <c r="AA101" s="39" t="s">
        <v>651</v>
      </c>
      <c r="AB101" s="22"/>
      <c r="AC101" s="22" t="s">
        <v>493</v>
      </c>
      <c r="AD101" s="22"/>
      <c r="AE101" s="22" t="s">
        <v>614</v>
      </c>
      <c r="AF101" s="22"/>
      <c r="AG101" s="22"/>
    </row>
    <row r="102" spans="1:33" ht="30">
      <c r="A102" s="30" t="s">
        <v>191</v>
      </c>
      <c r="B102" s="30" t="s">
        <v>71</v>
      </c>
      <c r="C102" s="23" t="s">
        <v>300</v>
      </c>
      <c r="D102" s="22"/>
      <c r="E102" s="22" t="s">
        <v>700</v>
      </c>
      <c r="F102" s="22"/>
      <c r="G102" s="22" t="s">
        <v>536</v>
      </c>
      <c r="H102" s="23"/>
      <c r="I102" s="23" t="s">
        <v>941</v>
      </c>
      <c r="J102" s="22"/>
      <c r="K102" s="37" t="s">
        <v>342</v>
      </c>
      <c r="L102" s="37"/>
      <c r="M102" s="37" t="s">
        <v>994</v>
      </c>
      <c r="N102" s="22"/>
      <c r="O102" s="37" t="s">
        <v>809</v>
      </c>
      <c r="P102" s="37"/>
      <c r="Q102" s="37"/>
      <c r="R102" s="37" t="s">
        <v>1712</v>
      </c>
      <c r="S102" s="22" t="s">
        <v>387</v>
      </c>
      <c r="T102" s="22" t="s">
        <v>387</v>
      </c>
      <c r="U102" s="22" t="s">
        <v>387</v>
      </c>
      <c r="V102" s="22"/>
      <c r="W102" s="37" t="s">
        <v>428</v>
      </c>
      <c r="X102" s="22"/>
      <c r="Y102" s="37" t="s">
        <v>459</v>
      </c>
      <c r="Z102" s="22"/>
      <c r="AA102" s="39" t="s">
        <v>652</v>
      </c>
      <c r="AB102" s="22"/>
      <c r="AC102" s="22" t="s">
        <v>494</v>
      </c>
      <c r="AD102" s="22"/>
      <c r="AE102" s="22" t="s">
        <v>1611</v>
      </c>
      <c r="AF102" s="22"/>
      <c r="AG102" s="22"/>
    </row>
    <row r="103" spans="1:33" ht="42.75">
      <c r="A103" s="30" t="s">
        <v>191</v>
      </c>
      <c r="B103" s="30" t="s">
        <v>74</v>
      </c>
      <c r="C103" s="23" t="s">
        <v>305</v>
      </c>
      <c r="D103" s="22"/>
      <c r="E103" s="22" t="s">
        <v>701</v>
      </c>
      <c r="F103" s="22"/>
      <c r="G103" s="22" t="s">
        <v>537</v>
      </c>
      <c r="H103" s="23"/>
      <c r="I103" s="23" t="s">
        <v>942</v>
      </c>
      <c r="J103" s="22"/>
      <c r="K103" s="37" t="s">
        <v>343</v>
      </c>
      <c r="L103" s="37"/>
      <c r="M103" s="37" t="s">
        <v>995</v>
      </c>
      <c r="N103" s="22"/>
      <c r="O103" s="37" t="s">
        <v>810</v>
      </c>
      <c r="P103" s="37"/>
      <c r="Q103" s="37"/>
      <c r="R103" s="37" t="s">
        <v>1713</v>
      </c>
      <c r="S103" s="22" t="s">
        <v>388</v>
      </c>
      <c r="T103" s="22" t="s">
        <v>388</v>
      </c>
      <c r="U103" s="22" t="s">
        <v>388</v>
      </c>
      <c r="V103" s="22"/>
      <c r="W103" s="37" t="s">
        <v>429</v>
      </c>
      <c r="X103" s="22"/>
      <c r="Y103" s="37" t="s">
        <v>460</v>
      </c>
      <c r="Z103" s="22"/>
      <c r="AA103" s="39" t="s">
        <v>653</v>
      </c>
      <c r="AB103" s="22"/>
      <c r="AC103" s="22" t="s">
        <v>495</v>
      </c>
      <c r="AD103" s="22"/>
      <c r="AE103" s="22" t="s">
        <v>615</v>
      </c>
      <c r="AF103" s="22"/>
      <c r="AG103" s="22"/>
    </row>
    <row r="104" spans="1:33" ht="285">
      <c r="A104" s="30" t="s">
        <v>191</v>
      </c>
      <c r="B104" s="30" t="s">
        <v>84</v>
      </c>
      <c r="C104" s="24" t="s">
        <v>1436</v>
      </c>
      <c r="D104" s="22"/>
      <c r="E104" s="22" t="s">
        <v>1167</v>
      </c>
      <c r="F104" s="22"/>
      <c r="G104" s="22" t="s">
        <v>1201</v>
      </c>
      <c r="H104" s="24"/>
      <c r="I104" s="24" t="s">
        <v>1240</v>
      </c>
      <c r="J104" s="25"/>
      <c r="K104" s="37" t="s">
        <v>1280</v>
      </c>
      <c r="L104" s="37"/>
      <c r="M104" s="37" t="s">
        <v>1318</v>
      </c>
      <c r="N104" s="25"/>
      <c r="O104" s="37" t="s">
        <v>1357</v>
      </c>
      <c r="P104" s="37"/>
      <c r="Q104" s="37"/>
      <c r="R104" s="37" t="s">
        <v>1714</v>
      </c>
      <c r="S104" s="22" t="s">
        <v>1104</v>
      </c>
      <c r="T104" s="25" t="s">
        <v>1435</v>
      </c>
      <c r="U104" s="22" t="s">
        <v>1395</v>
      </c>
      <c r="V104" s="22"/>
      <c r="W104" s="37" t="s">
        <v>1452</v>
      </c>
      <c r="X104" s="22"/>
      <c r="Y104" s="37" t="s">
        <v>1490</v>
      </c>
      <c r="Z104" s="22"/>
      <c r="AA104" s="39" t="s">
        <v>1524</v>
      </c>
      <c r="AB104" s="22"/>
      <c r="AC104" s="22" t="s">
        <v>1565</v>
      </c>
      <c r="AD104" s="22"/>
      <c r="AE104" s="22" t="s">
        <v>1612</v>
      </c>
      <c r="AF104" s="22"/>
      <c r="AG104" s="22"/>
    </row>
    <row r="105" spans="1:33">
      <c r="A105" s="30" t="s">
        <v>191</v>
      </c>
      <c r="B105" s="30" t="s">
        <v>228</v>
      </c>
      <c r="C105" s="23" t="s">
        <v>751</v>
      </c>
      <c r="D105" s="22"/>
      <c r="E105" s="22" t="s">
        <v>884</v>
      </c>
      <c r="F105" s="22"/>
      <c r="G105" s="22" t="s">
        <v>1019</v>
      </c>
      <c r="H105" s="23"/>
      <c r="I105" s="23" t="s">
        <v>943</v>
      </c>
      <c r="J105" s="22"/>
      <c r="K105" s="37" t="s">
        <v>1024</v>
      </c>
      <c r="L105" s="37"/>
      <c r="M105" s="37" t="s">
        <v>1029</v>
      </c>
      <c r="N105" s="22"/>
      <c r="O105" s="37" t="s">
        <v>811</v>
      </c>
      <c r="P105" s="37"/>
      <c r="Q105" s="37"/>
      <c r="R105" s="37" t="s">
        <v>1715</v>
      </c>
      <c r="S105" s="22" t="s">
        <v>1032</v>
      </c>
      <c r="T105" s="22" t="s">
        <v>1032</v>
      </c>
      <c r="U105" s="22" t="s">
        <v>1037</v>
      </c>
      <c r="V105" s="22"/>
      <c r="W105" s="37" t="s">
        <v>844</v>
      </c>
      <c r="X105" s="22"/>
      <c r="Y105" s="37" t="s">
        <v>844</v>
      </c>
      <c r="Z105" s="22"/>
      <c r="AA105" s="39" t="s">
        <v>756</v>
      </c>
      <c r="AB105" s="22"/>
      <c r="AC105" s="22" t="s">
        <v>859</v>
      </c>
      <c r="AD105" s="22"/>
      <c r="AE105" s="22" t="s">
        <v>1613</v>
      </c>
      <c r="AF105" s="22"/>
      <c r="AG105" s="22"/>
    </row>
    <row r="106" spans="1:33">
      <c r="A106" s="30" t="s">
        <v>191</v>
      </c>
      <c r="B106" s="30" t="s">
        <v>231</v>
      </c>
      <c r="C106" s="23" t="s">
        <v>752</v>
      </c>
      <c r="D106" s="22"/>
      <c r="E106" s="22" t="s">
        <v>885</v>
      </c>
      <c r="F106" s="22"/>
      <c r="G106" s="22" t="s">
        <v>1020</v>
      </c>
      <c r="H106" s="23"/>
      <c r="I106" s="23" t="s">
        <v>944</v>
      </c>
      <c r="J106" s="22"/>
      <c r="K106" s="37" t="s">
        <v>1025</v>
      </c>
      <c r="L106" s="37"/>
      <c r="M106" s="37" t="s">
        <v>1030</v>
      </c>
      <c r="N106" s="22"/>
      <c r="O106" s="37" t="s">
        <v>812</v>
      </c>
      <c r="P106" s="37"/>
      <c r="Q106" s="37"/>
      <c r="R106" s="37" t="s">
        <v>1716</v>
      </c>
      <c r="S106" s="22" t="s">
        <v>1033</v>
      </c>
      <c r="T106" s="22" t="s">
        <v>1033</v>
      </c>
      <c r="U106" s="22" t="s">
        <v>1033</v>
      </c>
      <c r="V106" s="22"/>
      <c r="W106" s="37" t="s">
        <v>1040</v>
      </c>
      <c r="X106" s="22"/>
      <c r="Y106" s="37" t="s">
        <v>850</v>
      </c>
      <c r="Z106" s="22"/>
      <c r="AA106" s="39" t="s">
        <v>757</v>
      </c>
      <c r="AB106" s="22"/>
      <c r="AC106" s="22" t="s">
        <v>860</v>
      </c>
      <c r="AD106" s="22"/>
      <c r="AE106" s="22" t="s">
        <v>1614</v>
      </c>
      <c r="AF106" s="22"/>
      <c r="AG106" s="22"/>
    </row>
    <row r="107" spans="1:33">
      <c r="A107" s="30" t="s">
        <v>191</v>
      </c>
      <c r="B107" s="30" t="s">
        <v>232</v>
      </c>
      <c r="C107" s="23" t="s">
        <v>753</v>
      </c>
      <c r="D107" s="22"/>
      <c r="E107" s="22" t="s">
        <v>886</v>
      </c>
      <c r="F107" s="22"/>
      <c r="G107" s="22" t="s">
        <v>1021</v>
      </c>
      <c r="H107" s="23"/>
      <c r="I107" s="23" t="s">
        <v>945</v>
      </c>
      <c r="J107" s="22"/>
      <c r="K107" s="37" t="s">
        <v>1026</v>
      </c>
      <c r="L107" s="37"/>
      <c r="M107" s="37" t="s">
        <v>1031</v>
      </c>
      <c r="N107" s="22"/>
      <c r="O107" s="37" t="s">
        <v>813</v>
      </c>
      <c r="P107" s="37"/>
      <c r="Q107" s="37"/>
      <c r="R107" s="37" t="s">
        <v>1717</v>
      </c>
      <c r="S107" s="22" t="s">
        <v>1034</v>
      </c>
      <c r="T107" s="22" t="s">
        <v>1034</v>
      </c>
      <c r="U107" s="22" t="s">
        <v>1038</v>
      </c>
      <c r="V107" s="22"/>
      <c r="W107" s="37" t="s">
        <v>1041</v>
      </c>
      <c r="X107" s="22"/>
      <c r="Y107" s="37" t="s">
        <v>851</v>
      </c>
      <c r="Z107" s="22"/>
      <c r="AA107" s="39" t="s">
        <v>758</v>
      </c>
      <c r="AB107" s="22"/>
      <c r="AC107" s="22" t="s">
        <v>861</v>
      </c>
      <c r="AD107" s="22"/>
      <c r="AE107" s="22" t="s">
        <v>1615</v>
      </c>
      <c r="AF107" s="22"/>
      <c r="AG107" s="22"/>
    </row>
    <row r="108" spans="1:33">
      <c r="A108" s="30" t="s">
        <v>191</v>
      </c>
      <c r="B108" s="30" t="s">
        <v>96</v>
      </c>
      <c r="C108" s="23" t="s">
        <v>101</v>
      </c>
      <c r="D108" s="22"/>
      <c r="E108" s="22" t="s">
        <v>389</v>
      </c>
      <c r="F108" s="22"/>
      <c r="G108" s="22" t="s">
        <v>538</v>
      </c>
      <c r="H108" s="23"/>
      <c r="I108" s="23" t="s">
        <v>946</v>
      </c>
      <c r="J108" s="22"/>
      <c r="K108" s="37" t="s">
        <v>344</v>
      </c>
      <c r="L108" s="37"/>
      <c r="M108" s="37" t="s">
        <v>996</v>
      </c>
      <c r="N108" s="22"/>
      <c r="O108" s="37" t="s">
        <v>814</v>
      </c>
      <c r="P108" s="37"/>
      <c r="Q108" s="37"/>
      <c r="R108" s="37" t="s">
        <v>1718</v>
      </c>
      <c r="S108" s="22" t="s">
        <v>389</v>
      </c>
      <c r="T108" s="22" t="s">
        <v>389</v>
      </c>
      <c r="U108" s="22" t="s">
        <v>389</v>
      </c>
      <c r="V108" s="22"/>
      <c r="W108" s="37" t="s">
        <v>389</v>
      </c>
      <c r="X108" s="22"/>
      <c r="Y108" s="37" t="s">
        <v>389</v>
      </c>
      <c r="Z108" s="22"/>
      <c r="AA108" s="39" t="s">
        <v>654</v>
      </c>
      <c r="AB108" s="22"/>
      <c r="AC108" s="22" t="s">
        <v>483</v>
      </c>
      <c r="AD108" s="22"/>
      <c r="AE108" s="22" t="s">
        <v>616</v>
      </c>
      <c r="AF108" s="22"/>
      <c r="AG108" s="22"/>
    </row>
    <row r="109" spans="1:33">
      <c r="A109" s="30" t="s">
        <v>191</v>
      </c>
      <c r="B109" s="30" t="s">
        <v>97</v>
      </c>
      <c r="C109" s="23" t="s">
        <v>229</v>
      </c>
      <c r="D109" s="22"/>
      <c r="E109" s="22" t="s">
        <v>702</v>
      </c>
      <c r="F109" s="22"/>
      <c r="G109" s="22" t="s">
        <v>539</v>
      </c>
      <c r="H109" s="23"/>
      <c r="I109" s="23" t="s">
        <v>947</v>
      </c>
      <c r="J109" s="22"/>
      <c r="K109" s="37" t="s">
        <v>345</v>
      </c>
      <c r="L109" s="37"/>
      <c r="M109" s="37" t="s">
        <v>997</v>
      </c>
      <c r="N109" s="22"/>
      <c r="O109" s="37" t="s">
        <v>815</v>
      </c>
      <c r="P109" s="37"/>
      <c r="Q109" s="37"/>
      <c r="R109" s="37" t="s">
        <v>1719</v>
      </c>
      <c r="S109" s="22" t="s">
        <v>741</v>
      </c>
      <c r="T109" s="22" t="s">
        <v>741</v>
      </c>
      <c r="U109" s="22" t="s">
        <v>390</v>
      </c>
      <c r="V109" s="22"/>
      <c r="W109" s="37" t="s">
        <v>430</v>
      </c>
      <c r="X109" s="22"/>
      <c r="Y109" s="37" t="s">
        <v>461</v>
      </c>
      <c r="Z109" s="22"/>
      <c r="AA109" s="39" t="s">
        <v>655</v>
      </c>
      <c r="AB109" s="22"/>
      <c r="AC109" s="22" t="s">
        <v>496</v>
      </c>
      <c r="AD109" s="22"/>
      <c r="AE109" s="22" t="s">
        <v>617</v>
      </c>
      <c r="AF109" s="22"/>
      <c r="AG109" s="22"/>
    </row>
    <row r="110" spans="1:33">
      <c r="A110" s="30" t="s">
        <v>191</v>
      </c>
      <c r="B110" s="30" t="s">
        <v>98</v>
      </c>
      <c r="C110" s="23" t="s">
        <v>100</v>
      </c>
      <c r="D110" s="22"/>
      <c r="E110" s="22" t="s">
        <v>703</v>
      </c>
      <c r="F110" s="22"/>
      <c r="G110" s="22" t="s">
        <v>540</v>
      </c>
      <c r="H110" s="23"/>
      <c r="I110" s="23" t="s">
        <v>948</v>
      </c>
      <c r="J110" s="22"/>
      <c r="K110" s="37" t="s">
        <v>346</v>
      </c>
      <c r="L110" s="37"/>
      <c r="M110" s="37" t="s">
        <v>998</v>
      </c>
      <c r="N110" s="22"/>
      <c r="O110" s="37" t="s">
        <v>816</v>
      </c>
      <c r="P110" s="37"/>
      <c r="Q110" s="37"/>
      <c r="R110" s="37" t="s">
        <v>1720</v>
      </c>
      <c r="S110" s="22" t="s">
        <v>391</v>
      </c>
      <c r="T110" s="22" t="s">
        <v>391</v>
      </c>
      <c r="U110" s="22" t="s">
        <v>391</v>
      </c>
      <c r="V110" s="22"/>
      <c r="W110" s="37" t="s">
        <v>431</v>
      </c>
      <c r="X110" s="22"/>
      <c r="Y110" s="37" t="s">
        <v>431</v>
      </c>
      <c r="Z110" s="22"/>
      <c r="AA110" s="39" t="s">
        <v>656</v>
      </c>
      <c r="AB110" s="22"/>
      <c r="AC110" s="22" t="s">
        <v>497</v>
      </c>
      <c r="AD110" s="22"/>
      <c r="AE110" s="22" t="s">
        <v>618</v>
      </c>
      <c r="AF110" s="22"/>
      <c r="AG110" s="22"/>
    </row>
    <row r="111" spans="1:33">
      <c r="A111" s="30" t="s">
        <v>191</v>
      </c>
      <c r="B111" s="30" t="s">
        <v>99</v>
      </c>
      <c r="C111" s="23" t="s">
        <v>230</v>
      </c>
      <c r="D111" s="22"/>
      <c r="E111" s="22" t="s">
        <v>704</v>
      </c>
      <c r="F111" s="22"/>
      <c r="G111" s="22" t="s">
        <v>541</v>
      </c>
      <c r="H111" s="23"/>
      <c r="I111" s="23" t="s">
        <v>949</v>
      </c>
      <c r="J111" s="22"/>
      <c r="K111" s="37" t="s">
        <v>347</v>
      </c>
      <c r="L111" s="37"/>
      <c r="M111" s="37" t="s">
        <v>999</v>
      </c>
      <c r="N111" s="22"/>
      <c r="O111" s="37" t="s">
        <v>817</v>
      </c>
      <c r="P111" s="37"/>
      <c r="Q111" s="37"/>
      <c r="R111" s="37" t="s">
        <v>1721</v>
      </c>
      <c r="S111" s="22" t="s">
        <v>392</v>
      </c>
      <c r="T111" s="22" t="s">
        <v>392</v>
      </c>
      <c r="U111" s="22" t="s">
        <v>392</v>
      </c>
      <c r="V111" s="22"/>
      <c r="W111" s="37" t="s">
        <v>432</v>
      </c>
      <c r="X111" s="22"/>
      <c r="Y111" s="37" t="s">
        <v>462</v>
      </c>
      <c r="Z111" s="22"/>
      <c r="AA111" s="39" t="s">
        <v>657</v>
      </c>
      <c r="AB111" s="22"/>
      <c r="AC111" s="22" t="s">
        <v>498</v>
      </c>
      <c r="AD111" s="22"/>
      <c r="AE111" s="22" t="s">
        <v>619</v>
      </c>
      <c r="AF111" s="22"/>
      <c r="AG111" s="22"/>
    </row>
    <row r="112" spans="1:33">
      <c r="A112" s="30" t="s">
        <v>191</v>
      </c>
      <c r="B112" s="30" t="s">
        <v>107</v>
      </c>
      <c r="C112" s="23" t="s">
        <v>89</v>
      </c>
      <c r="D112" s="22"/>
      <c r="E112" s="22" t="s">
        <v>705</v>
      </c>
      <c r="F112" s="22"/>
      <c r="G112" s="22" t="s">
        <v>542</v>
      </c>
      <c r="H112" s="23"/>
      <c r="I112" s="23" t="s">
        <v>950</v>
      </c>
      <c r="J112" s="22"/>
      <c r="K112" s="37" t="s">
        <v>348</v>
      </c>
      <c r="L112" s="37"/>
      <c r="M112" s="37" t="s">
        <v>1000</v>
      </c>
      <c r="N112" s="22"/>
      <c r="O112" s="37" t="s">
        <v>818</v>
      </c>
      <c r="P112" s="37"/>
      <c r="Q112" s="37"/>
      <c r="R112" s="37" t="s">
        <v>1722</v>
      </c>
      <c r="S112" s="22" t="s">
        <v>742</v>
      </c>
      <c r="T112" s="22" t="s">
        <v>742</v>
      </c>
      <c r="U112" s="22" t="s">
        <v>393</v>
      </c>
      <c r="V112" s="22"/>
      <c r="W112" s="37" t="s">
        <v>433</v>
      </c>
      <c r="X112" s="22"/>
      <c r="Y112" s="37" t="s">
        <v>433</v>
      </c>
      <c r="Z112" s="22"/>
      <c r="AA112" s="39" t="s">
        <v>658</v>
      </c>
      <c r="AB112" s="22"/>
      <c r="AC112" s="22" t="s">
        <v>499</v>
      </c>
      <c r="AD112" s="22"/>
      <c r="AE112" s="22" t="s">
        <v>620</v>
      </c>
      <c r="AF112" s="22"/>
      <c r="AG112" s="22"/>
    </row>
    <row r="113" spans="1:33">
      <c r="A113" s="30" t="s">
        <v>191</v>
      </c>
      <c r="B113" s="30" t="s">
        <v>112</v>
      </c>
      <c r="C113" s="23" t="s">
        <v>316</v>
      </c>
      <c r="D113" s="22"/>
      <c r="E113" s="22" t="s">
        <v>706</v>
      </c>
      <c r="F113" s="22"/>
      <c r="G113" s="22" t="s">
        <v>543</v>
      </c>
      <c r="H113" s="23"/>
      <c r="I113" s="23" t="s">
        <v>951</v>
      </c>
      <c r="J113" s="22"/>
      <c r="K113" s="37" t="s">
        <v>349</v>
      </c>
      <c r="L113" s="37"/>
      <c r="M113" s="37" t="s">
        <v>1001</v>
      </c>
      <c r="N113" s="22"/>
      <c r="O113" s="37" t="s">
        <v>819</v>
      </c>
      <c r="P113" s="37"/>
      <c r="Q113" s="37"/>
      <c r="R113" s="37" t="s">
        <v>1723</v>
      </c>
      <c r="S113" s="22" t="s">
        <v>394</v>
      </c>
      <c r="T113" s="22" t="s">
        <v>394</v>
      </c>
      <c r="U113" s="22" t="s">
        <v>394</v>
      </c>
      <c r="V113" s="22"/>
      <c r="W113" s="37" t="s">
        <v>434</v>
      </c>
      <c r="X113" s="22"/>
      <c r="Y113" s="37" t="s">
        <v>434</v>
      </c>
      <c r="Z113" s="22"/>
      <c r="AA113" s="39" t="s">
        <v>659</v>
      </c>
      <c r="AB113" s="22"/>
      <c r="AC113" s="22" t="s">
        <v>500</v>
      </c>
      <c r="AD113" s="22"/>
      <c r="AE113" s="22" t="s">
        <v>621</v>
      </c>
      <c r="AF113" s="22"/>
      <c r="AG113" s="22"/>
    </row>
    <row r="114" spans="1:33" ht="30">
      <c r="A114" s="30" t="s">
        <v>191</v>
      </c>
      <c r="B114" s="30" t="s">
        <v>117</v>
      </c>
      <c r="C114" s="23" t="s">
        <v>90</v>
      </c>
      <c r="D114" s="22"/>
      <c r="E114" s="22" t="s">
        <v>707</v>
      </c>
      <c r="F114" s="22"/>
      <c r="G114" s="22" t="s">
        <v>544</v>
      </c>
      <c r="H114" s="23"/>
      <c r="I114" s="23" t="s">
        <v>952</v>
      </c>
      <c r="J114" s="22"/>
      <c r="K114" s="37" t="s">
        <v>350</v>
      </c>
      <c r="L114" s="37"/>
      <c r="M114" s="37" t="s">
        <v>1002</v>
      </c>
      <c r="N114" s="22"/>
      <c r="O114" s="37" t="s">
        <v>820</v>
      </c>
      <c r="P114" s="37"/>
      <c r="Q114" s="37"/>
      <c r="R114" s="37" t="s">
        <v>1724</v>
      </c>
      <c r="S114" s="22" t="s">
        <v>395</v>
      </c>
      <c r="T114" s="22" t="s">
        <v>395</v>
      </c>
      <c r="U114" s="22" t="s">
        <v>395</v>
      </c>
      <c r="V114" s="22"/>
      <c r="W114" s="37" t="s">
        <v>435</v>
      </c>
      <c r="X114" s="22"/>
      <c r="Y114" s="37" t="s">
        <v>435</v>
      </c>
      <c r="Z114" s="22"/>
      <c r="AA114" s="39" t="s">
        <v>660</v>
      </c>
      <c r="AB114" s="22"/>
      <c r="AC114" s="22" t="s">
        <v>501</v>
      </c>
      <c r="AD114" s="22"/>
      <c r="AE114" s="22" t="s">
        <v>622</v>
      </c>
      <c r="AF114" s="22"/>
      <c r="AG114" s="22"/>
    </row>
    <row r="115" spans="1:33">
      <c r="A115" s="30" t="s">
        <v>191</v>
      </c>
      <c r="B115" s="30" t="s">
        <v>122</v>
      </c>
      <c r="C115" s="23" t="s">
        <v>91</v>
      </c>
      <c r="D115" s="22"/>
      <c r="E115" s="22" t="s">
        <v>708</v>
      </c>
      <c r="F115" s="22"/>
      <c r="G115" s="22" t="s">
        <v>545</v>
      </c>
      <c r="H115" s="23"/>
      <c r="I115" s="23" t="s">
        <v>953</v>
      </c>
      <c r="J115" s="22"/>
      <c r="K115" s="37" t="s">
        <v>351</v>
      </c>
      <c r="L115" s="37"/>
      <c r="M115" s="37" t="s">
        <v>1003</v>
      </c>
      <c r="N115" s="22"/>
      <c r="O115" s="37" t="s">
        <v>821</v>
      </c>
      <c r="P115" s="37"/>
      <c r="Q115" s="37"/>
      <c r="R115" s="37" t="s">
        <v>1725</v>
      </c>
      <c r="S115" s="22" t="s">
        <v>396</v>
      </c>
      <c r="T115" s="22" t="s">
        <v>396</v>
      </c>
      <c r="U115" s="22" t="s">
        <v>396</v>
      </c>
      <c r="V115" s="22"/>
      <c r="W115" s="37" t="s">
        <v>436</v>
      </c>
      <c r="X115" s="22"/>
      <c r="Y115" s="37" t="s">
        <v>463</v>
      </c>
      <c r="Z115" s="22"/>
      <c r="AA115" s="39" t="s">
        <v>661</v>
      </c>
      <c r="AB115" s="22"/>
      <c r="AC115" s="22" t="s">
        <v>502</v>
      </c>
      <c r="AD115" s="22"/>
      <c r="AE115" s="22" t="s">
        <v>623</v>
      </c>
      <c r="AF115" s="22"/>
      <c r="AG115" s="22"/>
    </row>
    <row r="116" spans="1:33" ht="28.5">
      <c r="A116" s="30" t="s">
        <v>191</v>
      </c>
      <c r="B116" s="30" t="s">
        <v>127</v>
      </c>
      <c r="C116" s="23" t="s">
        <v>92</v>
      </c>
      <c r="D116" s="22"/>
      <c r="E116" s="22" t="s">
        <v>709</v>
      </c>
      <c r="F116" s="22"/>
      <c r="G116" s="22" t="s">
        <v>546</v>
      </c>
      <c r="H116" s="23"/>
      <c r="I116" s="23" t="s">
        <v>954</v>
      </c>
      <c r="J116" s="22"/>
      <c r="K116" s="37" t="s">
        <v>352</v>
      </c>
      <c r="L116" s="37"/>
      <c r="M116" s="37" t="s">
        <v>1004</v>
      </c>
      <c r="N116" s="22"/>
      <c r="O116" s="37" t="s">
        <v>822</v>
      </c>
      <c r="P116" s="37"/>
      <c r="Q116" s="37"/>
      <c r="R116" s="37" t="s">
        <v>1726</v>
      </c>
      <c r="S116" s="22" t="s">
        <v>397</v>
      </c>
      <c r="T116" s="22" t="s">
        <v>397</v>
      </c>
      <c r="U116" s="22" t="s">
        <v>397</v>
      </c>
      <c r="V116" s="22"/>
      <c r="W116" s="37" t="s">
        <v>437</v>
      </c>
      <c r="X116" s="22"/>
      <c r="Y116" s="37" t="s">
        <v>464</v>
      </c>
      <c r="Z116" s="22"/>
      <c r="AA116" s="39" t="s">
        <v>662</v>
      </c>
      <c r="AB116" s="22"/>
      <c r="AC116" s="22" t="s">
        <v>503</v>
      </c>
      <c r="AD116" s="22"/>
      <c r="AE116" s="22" t="s">
        <v>624</v>
      </c>
      <c r="AF116" s="22"/>
      <c r="AG116" s="22"/>
    </row>
    <row r="117" spans="1:33">
      <c r="A117" s="30" t="s">
        <v>191</v>
      </c>
      <c r="B117" s="30" t="s">
        <v>132</v>
      </c>
      <c r="C117" s="23" t="s">
        <v>93</v>
      </c>
      <c r="D117" s="22"/>
      <c r="E117" s="22" t="s">
        <v>710</v>
      </c>
      <c r="F117" s="22"/>
      <c r="G117" s="22" t="s">
        <v>547</v>
      </c>
      <c r="H117" s="23"/>
      <c r="I117" s="23" t="s">
        <v>955</v>
      </c>
      <c r="J117" s="22"/>
      <c r="K117" s="37" t="s">
        <v>353</v>
      </c>
      <c r="L117" s="37"/>
      <c r="M117" s="37" t="s">
        <v>1005</v>
      </c>
      <c r="N117" s="22"/>
      <c r="O117" s="37" t="s">
        <v>823</v>
      </c>
      <c r="P117" s="37"/>
      <c r="Q117" s="37"/>
      <c r="R117" s="37" t="s">
        <v>1727</v>
      </c>
      <c r="S117" s="22" t="s">
        <v>398</v>
      </c>
      <c r="T117" s="22" t="s">
        <v>398</v>
      </c>
      <c r="U117" s="22" t="s">
        <v>398</v>
      </c>
      <c r="V117" s="22"/>
      <c r="W117" s="37" t="s">
        <v>438</v>
      </c>
      <c r="X117" s="22"/>
      <c r="Y117" s="37" t="s">
        <v>465</v>
      </c>
      <c r="Z117" s="22"/>
      <c r="AA117" s="39" t="s">
        <v>663</v>
      </c>
      <c r="AB117" s="22"/>
      <c r="AC117" s="22" t="s">
        <v>504</v>
      </c>
      <c r="AD117" s="22"/>
      <c r="AE117" s="22" t="s">
        <v>625</v>
      </c>
      <c r="AF117" s="22"/>
      <c r="AG117" s="22"/>
    </row>
    <row r="118" spans="1:33">
      <c r="A118" s="30" t="s">
        <v>191</v>
      </c>
      <c r="B118" s="30" t="s">
        <v>137</v>
      </c>
      <c r="C118" s="23" t="s">
        <v>94</v>
      </c>
      <c r="D118" s="22"/>
      <c r="E118" s="22" t="s">
        <v>711</v>
      </c>
      <c r="F118" s="22"/>
      <c r="G118" s="22" t="s">
        <v>548</v>
      </c>
      <c r="H118" s="23"/>
      <c r="I118" s="23" t="s">
        <v>956</v>
      </c>
      <c r="J118" s="22"/>
      <c r="K118" s="37" t="s">
        <v>354</v>
      </c>
      <c r="L118" s="37"/>
      <c r="M118" s="37" t="s">
        <v>1006</v>
      </c>
      <c r="N118" s="22"/>
      <c r="O118" s="37" t="s">
        <v>824</v>
      </c>
      <c r="P118" s="37"/>
      <c r="Q118" s="37"/>
      <c r="R118" s="37" t="s">
        <v>1728</v>
      </c>
      <c r="S118" s="22" t="s">
        <v>399</v>
      </c>
      <c r="T118" s="22" t="s">
        <v>399</v>
      </c>
      <c r="U118" s="22" t="s">
        <v>399</v>
      </c>
      <c r="V118" s="22"/>
      <c r="W118" s="37" t="s">
        <v>439</v>
      </c>
      <c r="X118" s="22"/>
      <c r="Y118" s="37" t="s">
        <v>466</v>
      </c>
      <c r="Z118" s="22"/>
      <c r="AA118" s="39" t="s">
        <v>664</v>
      </c>
      <c r="AB118" s="22"/>
      <c r="AC118" s="22" t="s">
        <v>505</v>
      </c>
      <c r="AD118" s="22"/>
      <c r="AE118" s="22" t="s">
        <v>1616</v>
      </c>
      <c r="AF118" s="22"/>
      <c r="AG118" s="22"/>
    </row>
    <row r="119" spans="1:33">
      <c r="A119" s="30" t="s">
        <v>191</v>
      </c>
      <c r="B119" s="30" t="s">
        <v>78</v>
      </c>
      <c r="C119" s="23" t="s">
        <v>1842</v>
      </c>
      <c r="D119" s="22"/>
      <c r="E119" s="22" t="s">
        <v>1857</v>
      </c>
      <c r="F119" s="22"/>
      <c r="G119" s="22" t="s">
        <v>1866</v>
      </c>
      <c r="H119" s="23"/>
      <c r="I119" s="23" t="s">
        <v>1869</v>
      </c>
      <c r="J119" s="22"/>
      <c r="K119" s="37" t="s">
        <v>1851</v>
      </c>
      <c r="L119" s="37"/>
      <c r="M119" s="37" t="s">
        <v>1843</v>
      </c>
      <c r="N119" s="22"/>
      <c r="O119" s="37" t="s">
        <v>1844</v>
      </c>
      <c r="P119" s="37"/>
      <c r="Q119" s="37"/>
      <c r="R119" s="37" t="s">
        <v>1852</v>
      </c>
      <c r="S119" s="22" t="s">
        <v>1860</v>
      </c>
      <c r="T119" s="22" t="s">
        <v>1860</v>
      </c>
      <c r="U119" s="22" t="s">
        <v>1861</v>
      </c>
      <c r="V119" s="22"/>
      <c r="W119" s="37" t="s">
        <v>1872</v>
      </c>
      <c r="X119" s="22"/>
      <c r="Y119" s="37" t="s">
        <v>1872</v>
      </c>
      <c r="Z119" s="22"/>
      <c r="AA119" s="39" t="s">
        <v>1877</v>
      </c>
      <c r="AB119" s="22"/>
      <c r="AC119" s="22" t="s">
        <v>1880</v>
      </c>
      <c r="AD119" s="22"/>
      <c r="AE119" s="22" t="s">
        <v>1885</v>
      </c>
      <c r="AF119" s="22"/>
      <c r="AG119" s="22"/>
    </row>
    <row r="120" spans="1:33">
      <c r="A120" s="30" t="s">
        <v>191</v>
      </c>
      <c r="B120" s="30" t="s">
        <v>80</v>
      </c>
      <c r="C120" s="23" t="s">
        <v>1845</v>
      </c>
      <c r="D120" s="22"/>
      <c r="E120" s="22" t="s">
        <v>1858</v>
      </c>
      <c r="F120" s="25"/>
      <c r="G120" s="25" t="s">
        <v>1867</v>
      </c>
      <c r="H120" s="23"/>
      <c r="I120" s="23" t="s">
        <v>1870</v>
      </c>
      <c r="J120" s="22"/>
      <c r="K120" s="37" t="s">
        <v>1853</v>
      </c>
      <c r="L120" s="37"/>
      <c r="M120" s="37" t="s">
        <v>1846</v>
      </c>
      <c r="N120" s="22"/>
      <c r="O120" s="37" t="s">
        <v>1847</v>
      </c>
      <c r="P120" s="37"/>
      <c r="Q120" s="37"/>
      <c r="R120" s="37" t="s">
        <v>1854</v>
      </c>
      <c r="S120" s="22" t="s">
        <v>1862</v>
      </c>
      <c r="T120" s="22" t="s">
        <v>1862</v>
      </c>
      <c r="U120" s="22" t="s">
        <v>1863</v>
      </c>
      <c r="V120" s="22"/>
      <c r="W120" s="37" t="s">
        <v>1873</v>
      </c>
      <c r="X120" s="22"/>
      <c r="Y120" s="37" t="s">
        <v>1874</v>
      </c>
      <c r="Z120" s="25"/>
      <c r="AA120" s="39" t="s">
        <v>1878</v>
      </c>
      <c r="AB120" s="22"/>
      <c r="AC120" s="22" t="s">
        <v>1881</v>
      </c>
      <c r="AD120" s="22"/>
      <c r="AE120" s="22" t="s">
        <v>1883</v>
      </c>
      <c r="AF120" s="22"/>
      <c r="AG120" s="22"/>
    </row>
    <row r="121" spans="1:33">
      <c r="A121" s="30" t="s">
        <v>191</v>
      </c>
      <c r="B121" s="30" t="s">
        <v>81</v>
      </c>
      <c r="C121" s="23" t="s">
        <v>1848</v>
      </c>
      <c r="D121" s="22"/>
      <c r="E121" s="22" t="s">
        <v>1859</v>
      </c>
      <c r="F121" s="22"/>
      <c r="G121" s="22" t="s">
        <v>1868</v>
      </c>
      <c r="H121" s="23"/>
      <c r="I121" s="23" t="s">
        <v>1871</v>
      </c>
      <c r="J121" s="22"/>
      <c r="K121" s="37" t="s">
        <v>1855</v>
      </c>
      <c r="L121" s="37"/>
      <c r="M121" s="37" t="s">
        <v>1849</v>
      </c>
      <c r="N121" s="22"/>
      <c r="O121" s="37" t="s">
        <v>1850</v>
      </c>
      <c r="P121" s="37"/>
      <c r="Q121" s="37"/>
      <c r="R121" s="37" t="s">
        <v>1856</v>
      </c>
      <c r="S121" s="22" t="s">
        <v>1864</v>
      </c>
      <c r="T121" s="22" t="s">
        <v>1864</v>
      </c>
      <c r="U121" s="22" t="s">
        <v>1865</v>
      </c>
      <c r="V121" s="22"/>
      <c r="W121" s="37" t="s">
        <v>1875</v>
      </c>
      <c r="X121" s="22"/>
      <c r="Y121" s="37" t="s">
        <v>1876</v>
      </c>
      <c r="Z121" s="22"/>
      <c r="AA121" s="39" t="s">
        <v>1879</v>
      </c>
      <c r="AB121" s="22"/>
      <c r="AC121" s="22" t="s">
        <v>1882</v>
      </c>
      <c r="AD121" s="22"/>
      <c r="AE121" s="22" t="s">
        <v>1884</v>
      </c>
      <c r="AF121" s="22"/>
      <c r="AG121" s="22"/>
    </row>
    <row r="122" spans="1:33" ht="270.75">
      <c r="A122" s="30" t="s">
        <v>191</v>
      </c>
      <c r="B122" s="30" t="s">
        <v>162</v>
      </c>
      <c r="C122" s="24" t="s">
        <v>301</v>
      </c>
      <c r="D122" s="22"/>
      <c r="E122" s="22" t="s">
        <v>712</v>
      </c>
      <c r="F122" s="22"/>
      <c r="G122" s="22" t="s">
        <v>549</v>
      </c>
      <c r="H122" s="24"/>
      <c r="I122" s="24" t="s">
        <v>957</v>
      </c>
      <c r="J122" s="25"/>
      <c r="K122" s="37" t="s">
        <v>355</v>
      </c>
      <c r="L122" s="37"/>
      <c r="M122" s="37" t="s">
        <v>1007</v>
      </c>
      <c r="N122" s="25"/>
      <c r="O122" s="37" t="s">
        <v>825</v>
      </c>
      <c r="P122" s="37"/>
      <c r="Q122" s="37"/>
      <c r="R122" s="37" t="s">
        <v>1729</v>
      </c>
      <c r="S122" s="22" t="s">
        <v>743</v>
      </c>
      <c r="T122" s="25" t="s">
        <v>743</v>
      </c>
      <c r="U122" s="22" t="s">
        <v>400</v>
      </c>
      <c r="V122" s="22"/>
      <c r="W122" s="37" t="s">
        <v>440</v>
      </c>
      <c r="X122" s="22"/>
      <c r="Y122" s="37" t="s">
        <v>467</v>
      </c>
      <c r="Z122" s="22"/>
      <c r="AA122" s="39" t="s">
        <v>665</v>
      </c>
      <c r="AB122" s="22"/>
      <c r="AC122" s="22" t="s">
        <v>506</v>
      </c>
      <c r="AD122" s="22"/>
      <c r="AE122" s="22" t="s">
        <v>1617</v>
      </c>
      <c r="AF122" s="22"/>
      <c r="AG122" s="22"/>
    </row>
    <row r="123" spans="1:33" ht="30">
      <c r="A123" s="30" t="s">
        <v>191</v>
      </c>
      <c r="B123" s="30" t="s">
        <v>142</v>
      </c>
      <c r="C123" s="23" t="s">
        <v>1122</v>
      </c>
      <c r="D123" s="22"/>
      <c r="E123" s="22" t="s">
        <v>1168</v>
      </c>
      <c r="F123" s="22"/>
      <c r="G123" s="22" t="s">
        <v>1202</v>
      </c>
      <c r="H123" s="23"/>
      <c r="I123" s="23" t="s">
        <v>1241</v>
      </c>
      <c r="J123" s="22"/>
      <c r="K123" s="37" t="s">
        <v>1281</v>
      </c>
      <c r="L123" s="37"/>
      <c r="M123" s="37" t="s">
        <v>1319</v>
      </c>
      <c r="N123" s="22"/>
      <c r="O123" s="37" t="s">
        <v>1358</v>
      </c>
      <c r="P123" s="37"/>
      <c r="Q123" s="37"/>
      <c r="R123" s="37" t="s">
        <v>1730</v>
      </c>
      <c r="S123" s="22" t="s">
        <v>401</v>
      </c>
      <c r="T123" s="22" t="s">
        <v>401</v>
      </c>
      <c r="U123" s="22" t="s">
        <v>1396</v>
      </c>
      <c r="V123" s="22"/>
      <c r="W123" s="37" t="s">
        <v>1453</v>
      </c>
      <c r="X123" s="22"/>
      <c r="Y123" s="37" t="s">
        <v>1491</v>
      </c>
      <c r="Z123" s="22"/>
      <c r="AA123" s="39" t="s">
        <v>1525</v>
      </c>
      <c r="AB123" s="22"/>
      <c r="AC123" s="22" t="s">
        <v>1566</v>
      </c>
      <c r="AD123" s="22"/>
      <c r="AE123" s="22" t="s">
        <v>1618</v>
      </c>
      <c r="AF123" s="22"/>
      <c r="AG123" s="22"/>
    </row>
    <row r="124" spans="1:33">
      <c r="A124" s="30" t="s">
        <v>191</v>
      </c>
      <c r="B124" s="30" t="s">
        <v>147</v>
      </c>
      <c r="C124" s="23" t="s">
        <v>233</v>
      </c>
      <c r="D124" s="22"/>
      <c r="E124" s="22" t="s">
        <v>713</v>
      </c>
      <c r="F124" s="22"/>
      <c r="G124" s="22" t="s">
        <v>550</v>
      </c>
      <c r="H124" s="23"/>
      <c r="I124" s="23" t="s">
        <v>958</v>
      </c>
      <c r="J124" s="22"/>
      <c r="K124" s="37" t="s">
        <v>356</v>
      </c>
      <c r="L124" s="37"/>
      <c r="M124" s="37" t="s">
        <v>1008</v>
      </c>
      <c r="N124" s="22"/>
      <c r="O124" s="37" t="s">
        <v>826</v>
      </c>
      <c r="P124" s="37"/>
      <c r="Q124" s="37"/>
      <c r="R124" s="37" t="s">
        <v>1731</v>
      </c>
      <c r="S124" s="22" t="s">
        <v>402</v>
      </c>
      <c r="T124" s="22" t="s">
        <v>402</v>
      </c>
      <c r="U124" s="22" t="s">
        <v>402</v>
      </c>
      <c r="V124" s="22"/>
      <c r="W124" s="37" t="s">
        <v>441</v>
      </c>
      <c r="X124" s="22"/>
      <c r="Y124" s="37" t="s">
        <v>441</v>
      </c>
      <c r="Z124" s="22"/>
      <c r="AA124" s="39" t="s">
        <v>666</v>
      </c>
      <c r="AB124" s="22"/>
      <c r="AC124" s="22" t="s">
        <v>507</v>
      </c>
      <c r="AD124" s="22"/>
      <c r="AE124" s="22" t="s">
        <v>626</v>
      </c>
      <c r="AF124" s="22"/>
      <c r="AG124" s="22"/>
    </row>
    <row r="125" spans="1:33" ht="30">
      <c r="A125" s="30" t="s">
        <v>191</v>
      </c>
      <c r="B125" s="30" t="s">
        <v>152</v>
      </c>
      <c r="C125" s="23" t="s">
        <v>163</v>
      </c>
      <c r="D125" s="22"/>
      <c r="E125" s="22" t="s">
        <v>714</v>
      </c>
      <c r="F125" s="25"/>
      <c r="G125" s="25" t="s">
        <v>551</v>
      </c>
      <c r="H125" s="23"/>
      <c r="I125" s="23" t="s">
        <v>959</v>
      </c>
      <c r="J125" s="22"/>
      <c r="K125" s="37" t="s">
        <v>357</v>
      </c>
      <c r="L125" s="37"/>
      <c r="M125" s="37" t="s">
        <v>1009</v>
      </c>
      <c r="N125" s="22"/>
      <c r="O125" s="37" t="s">
        <v>827</v>
      </c>
      <c r="P125" s="37"/>
      <c r="Q125" s="37"/>
      <c r="R125" s="37" t="s">
        <v>1732</v>
      </c>
      <c r="S125" s="22" t="s">
        <v>403</v>
      </c>
      <c r="T125" s="22" t="s">
        <v>403</v>
      </c>
      <c r="U125" s="22" t="s">
        <v>403</v>
      </c>
      <c r="V125" s="22"/>
      <c r="W125" s="37" t="s">
        <v>442</v>
      </c>
      <c r="X125" s="22"/>
      <c r="Y125" s="37" t="s">
        <v>468</v>
      </c>
      <c r="Z125" s="25"/>
      <c r="AA125" s="39" t="s">
        <v>667</v>
      </c>
      <c r="AB125" s="22"/>
      <c r="AC125" s="22" t="s">
        <v>508</v>
      </c>
      <c r="AD125" s="22"/>
      <c r="AE125" s="22" t="s">
        <v>1619</v>
      </c>
      <c r="AF125" s="22"/>
      <c r="AG125" s="22"/>
    </row>
    <row r="126" spans="1:33" ht="30">
      <c r="A126" s="30" t="s">
        <v>191</v>
      </c>
      <c r="B126" s="30" t="s">
        <v>157</v>
      </c>
      <c r="C126" s="23" t="s">
        <v>164</v>
      </c>
      <c r="D126" s="22"/>
      <c r="E126" s="22" t="s">
        <v>715</v>
      </c>
      <c r="F126" s="22"/>
      <c r="G126" s="22" t="s">
        <v>552</v>
      </c>
      <c r="H126" s="23"/>
      <c r="I126" s="23" t="s">
        <v>960</v>
      </c>
      <c r="J126" s="22"/>
      <c r="K126" s="37" t="s">
        <v>358</v>
      </c>
      <c r="L126" s="37"/>
      <c r="M126" s="37" t="s">
        <v>1010</v>
      </c>
      <c r="N126" s="22"/>
      <c r="O126" s="37" t="s">
        <v>828</v>
      </c>
      <c r="P126" s="37"/>
      <c r="Q126" s="37"/>
      <c r="R126" s="37" t="s">
        <v>1733</v>
      </c>
      <c r="S126" s="22" t="s">
        <v>404</v>
      </c>
      <c r="T126" s="22" t="s">
        <v>404</v>
      </c>
      <c r="U126" s="22" t="s">
        <v>404</v>
      </c>
      <c r="V126" s="22"/>
      <c r="W126" s="37" t="s">
        <v>443</v>
      </c>
      <c r="X126" s="22"/>
      <c r="Y126" s="37" t="s">
        <v>469</v>
      </c>
      <c r="Z126" s="22"/>
      <c r="AA126" s="39" t="s">
        <v>668</v>
      </c>
      <c r="AB126" s="22"/>
      <c r="AC126" s="22" t="s">
        <v>509</v>
      </c>
      <c r="AD126" s="22"/>
      <c r="AE126" s="22" t="s">
        <v>627</v>
      </c>
      <c r="AF126" s="22"/>
      <c r="AG126" s="22"/>
    </row>
    <row r="127" spans="1:33" ht="242.25">
      <c r="A127" s="30" t="s">
        <v>191</v>
      </c>
      <c r="B127" s="30" t="s">
        <v>173</v>
      </c>
      <c r="C127" s="24" t="s">
        <v>303</v>
      </c>
      <c r="D127" s="22"/>
      <c r="E127" s="22" t="s">
        <v>716</v>
      </c>
      <c r="F127" s="22"/>
      <c r="G127" s="22" t="s">
        <v>553</v>
      </c>
      <c r="H127" s="24"/>
      <c r="I127" s="24" t="s">
        <v>961</v>
      </c>
      <c r="J127" s="25"/>
      <c r="K127" s="37" t="s">
        <v>359</v>
      </c>
      <c r="L127" s="37"/>
      <c r="M127" s="37" t="s">
        <v>1011</v>
      </c>
      <c r="N127" s="25"/>
      <c r="O127" s="37" t="s">
        <v>829</v>
      </c>
      <c r="P127" s="37"/>
      <c r="Q127" s="37"/>
      <c r="R127" s="37" t="s">
        <v>1734</v>
      </c>
      <c r="S127" s="22" t="s">
        <v>744</v>
      </c>
      <c r="T127" s="25" t="s">
        <v>744</v>
      </c>
      <c r="U127" s="22" t="s">
        <v>405</v>
      </c>
      <c r="V127" s="22"/>
      <c r="W127" s="37" t="s">
        <v>444</v>
      </c>
      <c r="X127" s="22"/>
      <c r="Y127" s="37" t="s">
        <v>470</v>
      </c>
      <c r="Z127" s="22"/>
      <c r="AA127" s="39" t="s">
        <v>669</v>
      </c>
      <c r="AB127" s="22"/>
      <c r="AC127" s="22" t="s">
        <v>510</v>
      </c>
      <c r="AD127" s="22"/>
      <c r="AE127" s="22" t="s">
        <v>1620</v>
      </c>
      <c r="AF127" s="22"/>
      <c r="AG127" s="22"/>
    </row>
    <row r="128" spans="1:33" ht="30">
      <c r="A128" s="30" t="s">
        <v>191</v>
      </c>
      <c r="B128" s="30" t="s">
        <v>165</v>
      </c>
      <c r="C128" s="23" t="s">
        <v>170</v>
      </c>
      <c r="D128" s="22"/>
      <c r="E128" s="22" t="s">
        <v>717</v>
      </c>
      <c r="F128" s="22"/>
      <c r="G128" s="22" t="s">
        <v>554</v>
      </c>
      <c r="H128" s="23"/>
      <c r="I128" s="23" t="s">
        <v>962</v>
      </c>
      <c r="J128" s="22"/>
      <c r="K128" s="37" t="s">
        <v>360</v>
      </c>
      <c r="L128" s="37"/>
      <c r="M128" s="37" t="s">
        <v>1012</v>
      </c>
      <c r="N128" s="22"/>
      <c r="O128" s="37" t="s">
        <v>830</v>
      </c>
      <c r="P128" s="37"/>
      <c r="Q128" s="37"/>
      <c r="R128" s="37" t="s">
        <v>1735</v>
      </c>
      <c r="S128" s="22" t="s">
        <v>745</v>
      </c>
      <c r="T128" s="22" t="s">
        <v>745</v>
      </c>
      <c r="U128" s="22" t="s">
        <v>406</v>
      </c>
      <c r="V128" s="22"/>
      <c r="W128" s="37" t="s">
        <v>445</v>
      </c>
      <c r="X128" s="22"/>
      <c r="Y128" s="37" t="s">
        <v>471</v>
      </c>
      <c r="Z128" s="22"/>
      <c r="AA128" s="39" t="s">
        <v>670</v>
      </c>
      <c r="AB128" s="22"/>
      <c r="AC128" s="22" t="s">
        <v>511</v>
      </c>
      <c r="AD128" s="22"/>
      <c r="AE128" s="22" t="s">
        <v>1621</v>
      </c>
      <c r="AF128" s="22"/>
      <c r="AG128" s="22"/>
    </row>
    <row r="129" spans="1:33" ht="356.25">
      <c r="A129" s="30" t="s">
        <v>191</v>
      </c>
      <c r="B129" s="30" t="s">
        <v>83</v>
      </c>
      <c r="C129" s="23" t="s">
        <v>227</v>
      </c>
      <c r="D129" s="22"/>
      <c r="E129" s="22" t="s">
        <v>718</v>
      </c>
      <c r="F129" s="22"/>
      <c r="G129" s="22" t="s">
        <v>1803</v>
      </c>
      <c r="H129" s="23"/>
      <c r="I129" s="23" t="s">
        <v>963</v>
      </c>
      <c r="J129" s="22"/>
      <c r="K129" s="37" t="s">
        <v>361</v>
      </c>
      <c r="L129" s="37"/>
      <c r="M129" s="37" t="s">
        <v>1013</v>
      </c>
      <c r="N129" s="22"/>
      <c r="O129" s="37" t="s">
        <v>831</v>
      </c>
      <c r="P129" s="37"/>
      <c r="Q129" s="37"/>
      <c r="R129" s="37" t="s">
        <v>1736</v>
      </c>
      <c r="S129" s="22" t="s">
        <v>746</v>
      </c>
      <c r="T129" s="22" t="s">
        <v>746</v>
      </c>
      <c r="U129" s="22" t="s">
        <v>407</v>
      </c>
      <c r="V129" s="22"/>
      <c r="W129" s="37" t="s">
        <v>446</v>
      </c>
      <c r="X129" s="22"/>
      <c r="Y129" s="37" t="s">
        <v>472</v>
      </c>
      <c r="Z129" s="22"/>
      <c r="AA129" s="39" t="s">
        <v>671</v>
      </c>
      <c r="AB129" s="22"/>
      <c r="AC129" s="22" t="s">
        <v>862</v>
      </c>
      <c r="AD129" s="22"/>
      <c r="AE129" s="22" t="s">
        <v>1622</v>
      </c>
      <c r="AF129" s="22"/>
      <c r="AG129" s="22"/>
    </row>
    <row r="130" spans="1:33" ht="76.5" customHeight="1">
      <c r="A130" s="30" t="s">
        <v>191</v>
      </c>
      <c r="B130" s="30" t="s">
        <v>176</v>
      </c>
      <c r="C130" s="23" t="s">
        <v>1114</v>
      </c>
      <c r="D130" s="22"/>
      <c r="E130" s="22" t="s">
        <v>1798</v>
      </c>
      <c r="F130" s="22"/>
      <c r="G130" s="22" t="s">
        <v>1804</v>
      </c>
      <c r="H130" s="23"/>
      <c r="I130" s="23" t="s">
        <v>1797</v>
      </c>
      <c r="J130" s="22"/>
      <c r="K130" s="37" t="s">
        <v>1796</v>
      </c>
      <c r="L130" s="37"/>
      <c r="M130" s="37" t="s">
        <v>1795</v>
      </c>
      <c r="N130" s="22"/>
      <c r="O130" s="37" t="s">
        <v>1794</v>
      </c>
      <c r="P130" s="37"/>
      <c r="Q130" s="37"/>
      <c r="R130" s="37" t="s">
        <v>1737</v>
      </c>
      <c r="S130" s="22" t="s">
        <v>1437</v>
      </c>
      <c r="T130" s="22" t="s">
        <v>1781</v>
      </c>
      <c r="U130" s="22" t="s">
        <v>1793</v>
      </c>
      <c r="V130" s="22"/>
      <c r="W130" s="37" t="s">
        <v>1792</v>
      </c>
      <c r="X130" s="22"/>
      <c r="Y130" s="37" t="s">
        <v>1792</v>
      </c>
      <c r="Z130" s="22"/>
      <c r="AA130" s="39" t="s">
        <v>1791</v>
      </c>
      <c r="AB130" s="22"/>
      <c r="AC130" s="22" t="s">
        <v>1790</v>
      </c>
      <c r="AD130" s="22"/>
      <c r="AE130" s="22" t="s">
        <v>1789</v>
      </c>
      <c r="AF130" s="22"/>
      <c r="AG130" s="22"/>
    </row>
    <row r="131" spans="1:33" ht="238.5" customHeight="1">
      <c r="A131" s="30" t="s">
        <v>191</v>
      </c>
      <c r="B131" s="30" t="s">
        <v>365</v>
      </c>
      <c r="C131" s="23" t="s">
        <v>770</v>
      </c>
      <c r="D131" s="22"/>
      <c r="E131" s="22" t="s">
        <v>1169</v>
      </c>
      <c r="F131" s="22"/>
      <c r="G131" s="22" t="s">
        <v>1203</v>
      </c>
      <c r="H131" s="23"/>
      <c r="I131" s="23" t="s">
        <v>1242</v>
      </c>
      <c r="J131" s="22"/>
      <c r="K131" s="38" t="s">
        <v>555</v>
      </c>
      <c r="L131" s="38"/>
      <c r="M131" s="38" t="s">
        <v>1320</v>
      </c>
      <c r="N131" s="22"/>
      <c r="O131" s="38" t="s">
        <v>1359</v>
      </c>
      <c r="P131" s="38"/>
      <c r="Q131" s="38"/>
      <c r="R131" s="38" t="s">
        <v>1738</v>
      </c>
      <c r="S131" s="22" t="s">
        <v>1045</v>
      </c>
      <c r="T131" s="22" t="s">
        <v>1045</v>
      </c>
      <c r="U131" s="22" t="s">
        <v>1045</v>
      </c>
      <c r="V131" s="22"/>
      <c r="W131" s="38" t="s">
        <v>1454</v>
      </c>
      <c r="X131" s="22"/>
      <c r="Y131" s="38" t="s">
        <v>1454</v>
      </c>
      <c r="Z131" s="22"/>
      <c r="AA131" s="40" t="s">
        <v>1526</v>
      </c>
      <c r="AB131" s="22"/>
      <c r="AC131" s="22" t="s">
        <v>1567</v>
      </c>
      <c r="AD131" s="22"/>
      <c r="AE131" s="22" t="s">
        <v>1623</v>
      </c>
      <c r="AF131" s="22"/>
      <c r="AG131" s="22"/>
    </row>
    <row r="132" spans="1:33" ht="238.5" customHeight="1">
      <c r="A132" s="30" t="s">
        <v>191</v>
      </c>
      <c r="B132" s="30" t="s">
        <v>308</v>
      </c>
      <c r="C132" s="23" t="s">
        <v>313</v>
      </c>
      <c r="D132" s="22"/>
      <c r="E132" s="22" t="s">
        <v>719</v>
      </c>
      <c r="F132" s="22"/>
      <c r="G132" s="22" t="s">
        <v>566</v>
      </c>
      <c r="H132" s="23"/>
      <c r="I132" s="23" t="s">
        <v>964</v>
      </c>
      <c r="J132" s="22"/>
      <c r="K132" s="37" t="s">
        <v>561</v>
      </c>
      <c r="L132" s="37"/>
      <c r="M132" s="37" t="s">
        <v>1014</v>
      </c>
      <c r="N132" s="22"/>
      <c r="O132" s="37" t="s">
        <v>832</v>
      </c>
      <c r="P132" s="37"/>
      <c r="Q132" s="37"/>
      <c r="R132" s="37" t="s">
        <v>1739</v>
      </c>
      <c r="S132" s="22" t="s">
        <v>562</v>
      </c>
      <c r="T132" s="22" t="s">
        <v>562</v>
      </c>
      <c r="U132" s="22" t="s">
        <v>562</v>
      </c>
      <c r="V132" s="22"/>
      <c r="W132" s="37" t="s">
        <v>563</v>
      </c>
      <c r="X132" s="22"/>
      <c r="Y132" s="37" t="s">
        <v>564</v>
      </c>
      <c r="Z132" s="22"/>
      <c r="AA132" s="39" t="s">
        <v>672</v>
      </c>
      <c r="AB132" s="22"/>
      <c r="AC132" s="22" t="s">
        <v>565</v>
      </c>
      <c r="AD132" s="22"/>
      <c r="AE132" s="22" t="s">
        <v>1624</v>
      </c>
      <c r="AF132" s="22"/>
      <c r="AG132" s="22"/>
    </row>
    <row r="133" spans="1:33" ht="390.75" customHeight="1">
      <c r="A133" s="30" t="s">
        <v>191</v>
      </c>
      <c r="B133" s="32" t="str">
        <f t="shared" ref="B133:B157" si="0">B6&amp;" - "&amp;"Summary"</f>
        <v>Maiduguri - Summary</v>
      </c>
      <c r="C133" s="23" t="s">
        <v>1814</v>
      </c>
      <c r="D133" s="22"/>
      <c r="E133" s="22" t="s">
        <v>1170</v>
      </c>
      <c r="F133" s="22"/>
      <c r="G133" s="22" t="s">
        <v>1204</v>
      </c>
      <c r="H133" s="23"/>
      <c r="I133" s="23" t="s">
        <v>1243</v>
      </c>
      <c r="J133" s="22"/>
      <c r="K133" s="37" t="s">
        <v>1282</v>
      </c>
      <c r="L133" s="37"/>
      <c r="M133" s="37" t="s">
        <v>1321</v>
      </c>
      <c r="N133" s="22"/>
      <c r="O133" s="37" t="s">
        <v>1360</v>
      </c>
      <c r="P133" s="37"/>
      <c r="Q133" s="37"/>
      <c r="R133" s="37" t="s">
        <v>1740</v>
      </c>
      <c r="S133" s="22"/>
      <c r="T133" s="22"/>
      <c r="U133" s="22" t="s">
        <v>1397</v>
      </c>
      <c r="V133" s="22"/>
      <c r="W133" s="37" t="s">
        <v>1455</v>
      </c>
      <c r="X133" s="22"/>
      <c r="Y133" s="37" t="s">
        <v>1492</v>
      </c>
      <c r="Z133" s="22"/>
      <c r="AA133" s="39" t="s">
        <v>1527</v>
      </c>
      <c r="AB133" s="22"/>
      <c r="AC133" s="22" t="s">
        <v>1568</v>
      </c>
      <c r="AD133" s="22"/>
      <c r="AE133" s="22" t="s">
        <v>1625</v>
      </c>
      <c r="AF133" s="22"/>
      <c r="AG133" s="22"/>
    </row>
    <row r="134" spans="1:33" ht="409.5">
      <c r="A134" s="30" t="s">
        <v>191</v>
      </c>
      <c r="B134" s="32" t="str">
        <f t="shared" si="0"/>
        <v>Mexico City - Summary</v>
      </c>
      <c r="C134" s="23" t="s">
        <v>1808</v>
      </c>
      <c r="D134" s="22"/>
      <c r="E134" s="22" t="s">
        <v>1171</v>
      </c>
      <c r="F134" s="22"/>
      <c r="G134" s="22" t="s">
        <v>1205</v>
      </c>
      <c r="H134" s="23"/>
      <c r="I134" s="23" t="s">
        <v>1244</v>
      </c>
      <c r="J134" s="22"/>
      <c r="K134" s="37" t="s">
        <v>1283</v>
      </c>
      <c r="L134" s="37"/>
      <c r="M134" s="37" t="s">
        <v>1322</v>
      </c>
      <c r="N134" s="22"/>
      <c r="O134" s="37" t="s">
        <v>1361</v>
      </c>
      <c r="P134" s="37"/>
      <c r="Q134" s="37"/>
      <c r="R134" s="37" t="s">
        <v>1741</v>
      </c>
      <c r="S134" s="22" t="s">
        <v>1398</v>
      </c>
      <c r="T134" s="22"/>
      <c r="U134" s="22" t="s">
        <v>1398</v>
      </c>
      <c r="V134" s="22"/>
      <c r="W134" s="37" t="s">
        <v>1456</v>
      </c>
      <c r="X134" s="22"/>
      <c r="Y134" s="37" t="s">
        <v>1493</v>
      </c>
      <c r="Z134" s="22"/>
      <c r="AA134" s="39" t="s">
        <v>1528</v>
      </c>
      <c r="AB134" s="22"/>
      <c r="AC134" s="22" t="s">
        <v>1569</v>
      </c>
      <c r="AD134" s="22"/>
      <c r="AE134" s="22" t="s">
        <v>1626</v>
      </c>
      <c r="AF134" s="22"/>
      <c r="AG134" s="22"/>
    </row>
    <row r="135" spans="1:33" ht="409.5" customHeight="1">
      <c r="A135" s="30" t="s">
        <v>191</v>
      </c>
      <c r="B135" s="32" t="str">
        <f t="shared" si="0"/>
        <v>Baltimore - Summary</v>
      </c>
      <c r="C135" s="23" t="s">
        <v>1133</v>
      </c>
      <c r="D135" s="22"/>
      <c r="E135" s="22" t="s">
        <v>1172</v>
      </c>
      <c r="F135" s="22"/>
      <c r="G135" s="22" t="s">
        <v>1206</v>
      </c>
      <c r="H135" s="23"/>
      <c r="I135" s="23" t="s">
        <v>1245</v>
      </c>
      <c r="J135" s="22"/>
      <c r="K135" s="37" t="s">
        <v>1284</v>
      </c>
      <c r="L135" s="37"/>
      <c r="M135" s="37" t="s">
        <v>1323</v>
      </c>
      <c r="N135" s="22"/>
      <c r="O135" s="37" t="s">
        <v>1362</v>
      </c>
      <c r="P135" s="37"/>
      <c r="Q135" s="37"/>
      <c r="R135" s="37" t="s">
        <v>1742</v>
      </c>
      <c r="S135" s="22"/>
      <c r="T135" s="22"/>
      <c r="U135" s="22" t="s">
        <v>1399</v>
      </c>
      <c r="V135" s="22"/>
      <c r="W135" s="37" t="s">
        <v>1457</v>
      </c>
      <c r="X135" s="22"/>
      <c r="Y135" s="37" t="s">
        <v>1494</v>
      </c>
      <c r="Z135" s="22"/>
      <c r="AA135" s="39" t="s">
        <v>1529</v>
      </c>
      <c r="AB135" s="22"/>
      <c r="AC135" s="22" t="s">
        <v>1570</v>
      </c>
      <c r="AD135" s="22"/>
      <c r="AE135" s="22" t="s">
        <v>1627</v>
      </c>
      <c r="AF135" s="22"/>
      <c r="AG135" s="22"/>
    </row>
    <row r="136" spans="1:33" ht="409.5" customHeight="1">
      <c r="A136" s="30" t="s">
        <v>191</v>
      </c>
      <c r="B136" s="32" t="str">
        <f t="shared" si="0"/>
        <v>Phoenix - Summary</v>
      </c>
      <c r="C136" s="23" t="s">
        <v>1134</v>
      </c>
      <c r="D136" s="22"/>
      <c r="E136" s="22" t="s">
        <v>1173</v>
      </c>
      <c r="F136" s="22"/>
      <c r="G136" s="22" t="s">
        <v>1207</v>
      </c>
      <c r="H136" s="23"/>
      <c r="I136" s="23" t="s">
        <v>1246</v>
      </c>
      <c r="J136" s="22"/>
      <c r="K136" s="37" t="s">
        <v>1285</v>
      </c>
      <c r="L136" s="37"/>
      <c r="M136" s="37" t="s">
        <v>1324</v>
      </c>
      <c r="N136" s="22"/>
      <c r="O136" s="37" t="s">
        <v>1363</v>
      </c>
      <c r="P136" s="37"/>
      <c r="Q136" s="37"/>
      <c r="R136" s="37" t="s">
        <v>1743</v>
      </c>
      <c r="S136" s="22"/>
      <c r="T136" s="22"/>
      <c r="U136" s="22" t="s">
        <v>1400</v>
      </c>
      <c r="V136" s="22"/>
      <c r="W136" s="37" t="s">
        <v>1458</v>
      </c>
      <c r="X136" s="22"/>
      <c r="Y136" s="37" t="s">
        <v>1495</v>
      </c>
      <c r="Z136" s="22"/>
      <c r="AA136" s="39" t="s">
        <v>1530</v>
      </c>
      <c r="AB136" s="22"/>
      <c r="AC136" s="22" t="s">
        <v>1571</v>
      </c>
      <c r="AD136" s="22"/>
      <c r="AE136" s="22" t="s">
        <v>1628</v>
      </c>
      <c r="AF136" s="22"/>
      <c r="AG136" s="22"/>
    </row>
    <row r="137" spans="1:33" ht="409.5" customHeight="1">
      <c r="A137" s="30" t="s">
        <v>191</v>
      </c>
      <c r="B137" s="32" t="str">
        <f t="shared" si="0"/>
        <v>Seattle - Summary</v>
      </c>
      <c r="C137" s="23" t="s">
        <v>1135</v>
      </c>
      <c r="D137" s="22"/>
      <c r="E137" s="22" t="s">
        <v>1174</v>
      </c>
      <c r="F137" s="22"/>
      <c r="G137" s="22" t="s">
        <v>1208</v>
      </c>
      <c r="H137" s="23"/>
      <c r="I137" s="23" t="s">
        <v>1247</v>
      </c>
      <c r="J137" s="22"/>
      <c r="K137" s="37" t="s">
        <v>1286</v>
      </c>
      <c r="L137" s="37"/>
      <c r="M137" s="37" t="s">
        <v>1325</v>
      </c>
      <c r="N137" s="22"/>
      <c r="O137" s="37" t="s">
        <v>1364</v>
      </c>
      <c r="P137" s="37"/>
      <c r="Q137" s="37"/>
      <c r="R137" s="37" t="s">
        <v>1744</v>
      </c>
      <c r="S137" s="22"/>
      <c r="T137" s="22"/>
      <c r="U137" s="22" t="s">
        <v>1401</v>
      </c>
      <c r="V137" s="22"/>
      <c r="W137" s="37" t="s">
        <v>1459</v>
      </c>
      <c r="X137" s="22"/>
      <c r="Y137" s="37" t="s">
        <v>1496</v>
      </c>
      <c r="Z137" s="22"/>
      <c r="AA137" s="39" t="s">
        <v>1531</v>
      </c>
      <c r="AB137" s="22"/>
      <c r="AC137" s="22" t="s">
        <v>1572</v>
      </c>
      <c r="AD137" s="22"/>
      <c r="AE137" s="22" t="s">
        <v>1629</v>
      </c>
      <c r="AF137" s="22"/>
      <c r="AG137" s="22"/>
    </row>
    <row r="138" spans="1:33" ht="409.5" customHeight="1">
      <c r="A138" s="30" t="s">
        <v>191</v>
      </c>
      <c r="B138" s="32" t="str">
        <f t="shared" si="0"/>
        <v>Sao Paulo - Summary</v>
      </c>
      <c r="C138" s="23" t="s">
        <v>1136</v>
      </c>
      <c r="D138" s="22"/>
      <c r="E138" s="22" t="s">
        <v>1175</v>
      </c>
      <c r="F138" s="22"/>
      <c r="G138" s="22" t="s">
        <v>1209</v>
      </c>
      <c r="H138" s="23"/>
      <c r="I138" s="23" t="s">
        <v>1248</v>
      </c>
      <c r="J138" s="22"/>
      <c r="K138" s="37" t="s">
        <v>1287</v>
      </c>
      <c r="L138" s="37"/>
      <c r="M138" s="37" t="s">
        <v>1326</v>
      </c>
      <c r="N138" s="22"/>
      <c r="O138" s="37" t="s">
        <v>1365</v>
      </c>
      <c r="P138" s="37"/>
      <c r="Q138" s="37"/>
      <c r="R138" s="37" t="s">
        <v>1745</v>
      </c>
      <c r="S138" s="22"/>
      <c r="T138" s="22"/>
      <c r="U138" s="22" t="s">
        <v>1402</v>
      </c>
      <c r="V138" s="22"/>
      <c r="W138" s="37" t="s">
        <v>1460</v>
      </c>
      <c r="X138" s="22"/>
      <c r="Y138" s="37" t="s">
        <v>1497</v>
      </c>
      <c r="Z138" s="22"/>
      <c r="AA138" s="39" t="s">
        <v>1532</v>
      </c>
      <c r="AB138" s="22"/>
      <c r="AC138" s="22" t="s">
        <v>1573</v>
      </c>
      <c r="AD138" s="22"/>
      <c r="AE138" s="22" t="s">
        <v>1630</v>
      </c>
      <c r="AF138" s="22"/>
      <c r="AG138" s="22"/>
    </row>
    <row r="139" spans="1:33" ht="409.5" customHeight="1">
      <c r="A139" s="30" t="s">
        <v>191</v>
      </c>
      <c r="B139" s="32" t="str">
        <f t="shared" si="0"/>
        <v>Hong Kong - Summary</v>
      </c>
      <c r="C139" s="23" t="s">
        <v>1137</v>
      </c>
      <c r="D139" s="22"/>
      <c r="E139" s="22" t="s">
        <v>1176</v>
      </c>
      <c r="F139" s="22"/>
      <c r="G139" s="22" t="s">
        <v>1210</v>
      </c>
      <c r="H139" s="23"/>
      <c r="I139" s="23" t="s">
        <v>1249</v>
      </c>
      <c r="J139" s="22"/>
      <c r="K139" s="37" t="s">
        <v>1288</v>
      </c>
      <c r="L139" s="37"/>
      <c r="M139" s="37" t="s">
        <v>1327</v>
      </c>
      <c r="N139" s="22"/>
      <c r="O139" s="37" t="s">
        <v>1366</v>
      </c>
      <c r="P139" s="37"/>
      <c r="Q139" s="37"/>
      <c r="R139" s="37" t="s">
        <v>1746</v>
      </c>
      <c r="S139" s="22"/>
      <c r="T139" s="22"/>
      <c r="U139" s="22" t="s">
        <v>1403</v>
      </c>
      <c r="V139" s="22"/>
      <c r="W139" s="37" t="s">
        <v>1461</v>
      </c>
      <c r="X139" s="22"/>
      <c r="Y139" s="37" t="s">
        <v>1498</v>
      </c>
      <c r="Z139" s="22"/>
      <c r="AA139" s="39" t="s">
        <v>1533</v>
      </c>
      <c r="AB139" s="22"/>
      <c r="AC139" s="22" t="s">
        <v>1574</v>
      </c>
      <c r="AD139" s="22"/>
      <c r="AE139" s="22" t="s">
        <v>1631</v>
      </c>
      <c r="AF139" s="22"/>
      <c r="AG139" s="22"/>
    </row>
    <row r="140" spans="1:33" ht="409.5" customHeight="1">
      <c r="A140" s="30" t="s">
        <v>191</v>
      </c>
      <c r="B140" s="32" t="str">
        <f t="shared" si="0"/>
        <v>Chennai - Summary</v>
      </c>
      <c r="C140" s="23" t="s">
        <v>1138</v>
      </c>
      <c r="D140" s="22"/>
      <c r="E140" s="22" t="s">
        <v>1177</v>
      </c>
      <c r="F140" s="22"/>
      <c r="G140" s="22" t="s">
        <v>1211</v>
      </c>
      <c r="H140" s="23"/>
      <c r="I140" s="23" t="s">
        <v>1250</v>
      </c>
      <c r="J140" s="22"/>
      <c r="K140" s="37" t="s">
        <v>1289</v>
      </c>
      <c r="L140" s="37"/>
      <c r="M140" s="37" t="s">
        <v>1328</v>
      </c>
      <c r="N140" s="22"/>
      <c r="O140" s="37" t="s">
        <v>1367</v>
      </c>
      <c r="P140" s="37"/>
      <c r="Q140" s="37"/>
      <c r="R140" s="37" t="s">
        <v>1747</v>
      </c>
      <c r="S140" s="22"/>
      <c r="T140" s="22"/>
      <c r="U140" s="22" t="s">
        <v>1404</v>
      </c>
      <c r="V140" s="22"/>
      <c r="W140" s="37" t="s">
        <v>1462</v>
      </c>
      <c r="X140" s="22"/>
      <c r="Y140" s="37" t="s">
        <v>1499</v>
      </c>
      <c r="Z140" s="22"/>
      <c r="AA140" s="39" t="s">
        <v>1534</v>
      </c>
      <c r="AB140" s="22"/>
      <c r="AC140" s="22" t="s">
        <v>1575</v>
      </c>
      <c r="AD140" s="22"/>
      <c r="AE140" s="22" t="s">
        <v>1632</v>
      </c>
      <c r="AF140" s="22"/>
      <c r="AG140" s="22"/>
    </row>
    <row r="141" spans="1:33" ht="409.5" customHeight="1">
      <c r="A141" s="30" t="s">
        <v>191</v>
      </c>
      <c r="B141" s="32" t="str">
        <f t="shared" si="0"/>
        <v>Bangkok - Summary</v>
      </c>
      <c r="C141" s="23" t="s">
        <v>1139</v>
      </c>
      <c r="D141" s="22"/>
      <c r="E141" s="22" t="s">
        <v>1178</v>
      </c>
      <c r="F141" s="22"/>
      <c r="G141" s="22" t="s">
        <v>1212</v>
      </c>
      <c r="H141" s="23"/>
      <c r="I141" s="23" t="s">
        <v>1251</v>
      </c>
      <c r="J141" s="22"/>
      <c r="K141" s="37" t="s">
        <v>1290</v>
      </c>
      <c r="L141" s="37"/>
      <c r="M141" s="37" t="s">
        <v>1329</v>
      </c>
      <c r="N141" s="22"/>
      <c r="O141" s="37" t="s">
        <v>1368</v>
      </c>
      <c r="P141" s="37"/>
      <c r="Q141" s="37"/>
      <c r="R141" s="37" t="s">
        <v>1748</v>
      </c>
      <c r="S141" s="22"/>
      <c r="T141" s="22"/>
      <c r="U141" s="22" t="s">
        <v>1405</v>
      </c>
      <c r="V141" s="22"/>
      <c r="W141" s="37" t="s">
        <v>1463</v>
      </c>
      <c r="X141" s="22"/>
      <c r="Y141" s="37" t="s">
        <v>1500</v>
      </c>
      <c r="Z141" s="22"/>
      <c r="AA141" s="39" t="s">
        <v>1535</v>
      </c>
      <c r="AB141" s="22"/>
      <c r="AC141" s="22" t="s">
        <v>1576</v>
      </c>
      <c r="AD141" s="22"/>
      <c r="AE141" s="22" t="s">
        <v>1633</v>
      </c>
      <c r="AF141" s="22"/>
      <c r="AG141" s="22"/>
    </row>
    <row r="142" spans="1:33" ht="409.5" customHeight="1">
      <c r="A142" s="30" t="s">
        <v>191</v>
      </c>
      <c r="B142" s="32" t="str">
        <f t="shared" si="0"/>
        <v>Hanoi - Summary</v>
      </c>
      <c r="C142" s="23" t="s">
        <v>1140</v>
      </c>
      <c r="D142" s="22"/>
      <c r="E142" s="22" t="s">
        <v>1179</v>
      </c>
      <c r="F142" s="22"/>
      <c r="G142" s="22" t="s">
        <v>1213</v>
      </c>
      <c r="H142" s="23"/>
      <c r="I142" s="23" t="s">
        <v>1252</v>
      </c>
      <c r="J142" s="22"/>
      <c r="K142" s="37" t="s">
        <v>1291</v>
      </c>
      <c r="L142" s="37"/>
      <c r="M142" s="37" t="s">
        <v>1330</v>
      </c>
      <c r="N142" s="22"/>
      <c r="O142" s="37" t="s">
        <v>1369</v>
      </c>
      <c r="P142" s="37"/>
      <c r="Q142" s="37"/>
      <c r="R142" s="37" t="s">
        <v>1749</v>
      </c>
      <c r="S142" s="22"/>
      <c r="T142" s="22"/>
      <c r="U142" s="22" t="s">
        <v>1406</v>
      </c>
      <c r="V142" s="22"/>
      <c r="W142" s="37" t="s">
        <v>1464</v>
      </c>
      <c r="X142" s="22"/>
      <c r="Y142" s="37" t="s">
        <v>1501</v>
      </c>
      <c r="Z142" s="22"/>
      <c r="AA142" s="39" t="s">
        <v>1536</v>
      </c>
      <c r="AB142" s="22"/>
      <c r="AC142" s="22" t="s">
        <v>1577</v>
      </c>
      <c r="AD142" s="22"/>
      <c r="AE142" s="22" t="s">
        <v>1634</v>
      </c>
      <c r="AF142" s="22"/>
      <c r="AG142" s="22"/>
    </row>
    <row r="143" spans="1:33" ht="409.5" customHeight="1">
      <c r="A143" s="30" t="s">
        <v>191</v>
      </c>
      <c r="B143" s="32" t="str">
        <f t="shared" si="0"/>
        <v>Graz - Summary</v>
      </c>
      <c r="C143" s="23" t="s">
        <v>1141</v>
      </c>
      <c r="D143" s="22"/>
      <c r="E143" s="22" t="s">
        <v>1180</v>
      </c>
      <c r="F143" s="22"/>
      <c r="G143" s="22" t="s">
        <v>1214</v>
      </c>
      <c r="H143" s="23"/>
      <c r="I143" s="23" t="s">
        <v>1253</v>
      </c>
      <c r="J143" s="22"/>
      <c r="K143" s="37" t="s">
        <v>1292</v>
      </c>
      <c r="L143" s="37"/>
      <c r="M143" s="37" t="s">
        <v>1331</v>
      </c>
      <c r="N143" s="22"/>
      <c r="O143" s="37" t="s">
        <v>1370</v>
      </c>
      <c r="P143" s="37"/>
      <c r="Q143" s="37"/>
      <c r="R143" s="37" t="s">
        <v>1750</v>
      </c>
      <c r="S143" s="22"/>
      <c r="T143" s="22"/>
      <c r="U143" s="22" t="s">
        <v>1407</v>
      </c>
      <c r="V143" s="22"/>
      <c r="W143" s="37" t="s">
        <v>1465</v>
      </c>
      <c r="X143" s="22"/>
      <c r="Y143" s="37" t="s">
        <v>1502</v>
      </c>
      <c r="Z143" s="22"/>
      <c r="AA143" s="39" t="s">
        <v>1537</v>
      </c>
      <c r="AB143" s="22"/>
      <c r="AC143" s="22" t="s">
        <v>1578</v>
      </c>
      <c r="AD143" s="22"/>
      <c r="AE143" s="22" t="s">
        <v>1635</v>
      </c>
      <c r="AF143" s="22"/>
      <c r="AG143" s="22"/>
    </row>
    <row r="144" spans="1:33" ht="409.5" customHeight="1">
      <c r="A144" s="30" t="s">
        <v>191</v>
      </c>
      <c r="B144" s="32" t="str">
        <f t="shared" si="0"/>
        <v>Ghent - Summary</v>
      </c>
      <c r="C144" s="23" t="s">
        <v>1142</v>
      </c>
      <c r="D144" s="22"/>
      <c r="E144" s="22" t="s">
        <v>1181</v>
      </c>
      <c r="F144" s="22"/>
      <c r="G144" s="22" t="s">
        <v>1215</v>
      </c>
      <c r="H144" s="23"/>
      <c r="I144" s="23" t="s">
        <v>1254</v>
      </c>
      <c r="J144" s="22"/>
      <c r="K144" s="37" t="s">
        <v>1293</v>
      </c>
      <c r="L144" s="37"/>
      <c r="M144" s="37" t="s">
        <v>1332</v>
      </c>
      <c r="N144" s="22"/>
      <c r="O144" s="37" t="s">
        <v>1371</v>
      </c>
      <c r="P144" s="37"/>
      <c r="Q144" s="37"/>
      <c r="R144" s="37" t="s">
        <v>1751</v>
      </c>
      <c r="S144" s="22"/>
      <c r="T144" s="22"/>
      <c r="U144" s="22" t="s">
        <v>1408</v>
      </c>
      <c r="V144" s="22"/>
      <c r="W144" s="37" t="s">
        <v>1466</v>
      </c>
      <c r="X144" s="22"/>
      <c r="Y144" s="37" t="s">
        <v>1503</v>
      </c>
      <c r="Z144" s="22"/>
      <c r="AA144" s="39" t="s">
        <v>1538</v>
      </c>
      <c r="AB144" s="22"/>
      <c r="AC144" s="22" t="s">
        <v>1579</v>
      </c>
      <c r="AD144" s="22"/>
      <c r="AE144" s="22" t="s">
        <v>1636</v>
      </c>
      <c r="AF144" s="22"/>
      <c r="AG144" s="22"/>
    </row>
    <row r="145" spans="1:33" ht="409.5" customHeight="1">
      <c r="A145" s="30" t="s">
        <v>191</v>
      </c>
      <c r="B145" s="32" t="str">
        <f t="shared" si="0"/>
        <v>Bern - Summary</v>
      </c>
      <c r="C145" s="23" t="s">
        <v>1143</v>
      </c>
      <c r="D145" s="22"/>
      <c r="E145" s="22" t="s">
        <v>1182</v>
      </c>
      <c r="F145" s="22"/>
      <c r="G145" s="22" t="s">
        <v>1216</v>
      </c>
      <c r="H145" s="23"/>
      <c r="I145" s="23" t="s">
        <v>1255</v>
      </c>
      <c r="J145" s="22"/>
      <c r="K145" s="37" t="s">
        <v>1294</v>
      </c>
      <c r="L145" s="37"/>
      <c r="M145" s="37" t="s">
        <v>1333</v>
      </c>
      <c r="N145" s="22"/>
      <c r="O145" s="37" t="s">
        <v>1372</v>
      </c>
      <c r="P145" s="37"/>
      <c r="Q145" s="37"/>
      <c r="R145" s="37" t="s">
        <v>1752</v>
      </c>
      <c r="S145" s="22"/>
      <c r="T145" s="22"/>
      <c r="U145" s="22" t="s">
        <v>1409</v>
      </c>
      <c r="V145" s="22"/>
      <c r="W145" s="37" t="s">
        <v>1467</v>
      </c>
      <c r="X145" s="22"/>
      <c r="Y145" s="37" t="s">
        <v>1504</v>
      </c>
      <c r="Z145" s="22"/>
      <c r="AA145" s="39" t="s">
        <v>1539</v>
      </c>
      <c r="AB145" s="22"/>
      <c r="AC145" s="22" t="s">
        <v>1580</v>
      </c>
      <c r="AD145" s="22"/>
      <c r="AE145" s="22" t="s">
        <v>1637</v>
      </c>
      <c r="AF145" s="22"/>
      <c r="AG145" s="22"/>
    </row>
    <row r="146" spans="1:33" ht="409.5" customHeight="1">
      <c r="A146" s="30" t="s">
        <v>191</v>
      </c>
      <c r="B146" s="32" t="str">
        <f t="shared" si="0"/>
        <v>Olomouc - Summary</v>
      </c>
      <c r="C146" s="23" t="s">
        <v>1144</v>
      </c>
      <c r="D146" s="22"/>
      <c r="E146" s="22" t="s">
        <v>1183</v>
      </c>
      <c r="F146" s="22"/>
      <c r="G146" s="22" t="s">
        <v>1217</v>
      </c>
      <c r="H146" s="23"/>
      <c r="I146" s="23" t="s">
        <v>1256</v>
      </c>
      <c r="J146" s="22"/>
      <c r="K146" s="37" t="s">
        <v>1295</v>
      </c>
      <c r="L146" s="37"/>
      <c r="M146" s="37" t="s">
        <v>1334</v>
      </c>
      <c r="N146" s="22"/>
      <c r="O146" s="37" t="s">
        <v>1373</v>
      </c>
      <c r="P146" s="37"/>
      <c r="Q146" s="37"/>
      <c r="R146" s="37" t="s">
        <v>1753</v>
      </c>
      <c r="S146" s="22"/>
      <c r="T146" s="22"/>
      <c r="U146" s="22" t="s">
        <v>1410</v>
      </c>
      <c r="V146" s="22"/>
      <c r="W146" s="37" t="s">
        <v>1468</v>
      </c>
      <c r="X146" s="22"/>
      <c r="Y146" s="37" t="s">
        <v>1505</v>
      </c>
      <c r="Z146" s="22"/>
      <c r="AA146" s="39" t="s">
        <v>1540</v>
      </c>
      <c r="AB146" s="22"/>
      <c r="AC146" s="22" t="s">
        <v>1581</v>
      </c>
      <c r="AD146" s="22"/>
      <c r="AE146" s="22" t="s">
        <v>1638</v>
      </c>
      <c r="AF146" s="22"/>
      <c r="AG146" s="22"/>
    </row>
    <row r="147" spans="1:33" ht="409.5" customHeight="1">
      <c r="A147" s="30" t="s">
        <v>191</v>
      </c>
      <c r="B147" s="32" t="str">
        <f t="shared" si="0"/>
        <v>Cologne - Summary</v>
      </c>
      <c r="C147" s="23" t="s">
        <v>1145</v>
      </c>
      <c r="D147" s="22"/>
      <c r="E147" s="22" t="s">
        <v>1184</v>
      </c>
      <c r="F147" s="22"/>
      <c r="G147" s="22" t="s">
        <v>1218</v>
      </c>
      <c r="H147" s="23"/>
      <c r="I147" s="23" t="s">
        <v>1257</v>
      </c>
      <c r="J147" s="22"/>
      <c r="K147" s="37" t="s">
        <v>1296</v>
      </c>
      <c r="L147" s="37"/>
      <c r="M147" s="37" t="s">
        <v>1335</v>
      </c>
      <c r="N147" s="22"/>
      <c r="O147" s="37" t="s">
        <v>1374</v>
      </c>
      <c r="P147" s="37"/>
      <c r="Q147" s="37"/>
      <c r="R147" s="37" t="s">
        <v>1754</v>
      </c>
      <c r="S147" s="22"/>
      <c r="T147" s="22"/>
      <c r="U147" s="22" t="s">
        <v>1411</v>
      </c>
      <c r="V147" s="22"/>
      <c r="W147" s="37" t="s">
        <v>1469</v>
      </c>
      <c r="X147" s="22"/>
      <c r="Y147" s="37" t="s">
        <v>1506</v>
      </c>
      <c r="Z147" s="22"/>
      <c r="AA147" s="39" t="s">
        <v>1541</v>
      </c>
      <c r="AB147" s="22"/>
      <c r="AC147" s="22" t="s">
        <v>1582</v>
      </c>
      <c r="AD147" s="22"/>
      <c r="AE147" s="22" t="s">
        <v>1639</v>
      </c>
      <c r="AF147" s="22"/>
      <c r="AG147" s="22"/>
    </row>
    <row r="148" spans="1:33" ht="409.5" customHeight="1">
      <c r="A148" s="30" t="s">
        <v>191</v>
      </c>
      <c r="B148" s="32" t="str">
        <f t="shared" si="0"/>
        <v>Odense - Summary</v>
      </c>
      <c r="C148" s="23" t="s">
        <v>1146</v>
      </c>
      <c r="D148" s="22"/>
      <c r="E148" s="22" t="s">
        <v>1185</v>
      </c>
      <c r="F148" s="22"/>
      <c r="G148" s="22" t="s">
        <v>1219</v>
      </c>
      <c r="H148" s="23"/>
      <c r="I148" s="23" t="s">
        <v>1258</v>
      </c>
      <c r="J148" s="22"/>
      <c r="K148" s="37" t="s">
        <v>1297</v>
      </c>
      <c r="L148" s="37"/>
      <c r="M148" s="37" t="s">
        <v>1336</v>
      </c>
      <c r="N148" s="22"/>
      <c r="O148" s="37" t="s">
        <v>1375</v>
      </c>
      <c r="P148" s="37"/>
      <c r="Q148" s="37"/>
      <c r="R148" s="37" t="s">
        <v>1755</v>
      </c>
      <c r="S148" s="22"/>
      <c r="T148" s="22"/>
      <c r="U148" s="22" t="s">
        <v>1412</v>
      </c>
      <c r="V148" s="22"/>
      <c r="W148" s="37" t="s">
        <v>1470</v>
      </c>
      <c r="X148" s="22"/>
      <c r="Y148" s="37" t="s">
        <v>1507</v>
      </c>
      <c r="Z148" s="22"/>
      <c r="AA148" s="39" t="s">
        <v>1542</v>
      </c>
      <c r="AB148" s="22"/>
      <c r="AC148" s="22" t="s">
        <v>1583</v>
      </c>
      <c r="AD148" s="22"/>
      <c r="AE148" s="22" t="s">
        <v>1640</v>
      </c>
      <c r="AF148" s="22"/>
      <c r="AG148" s="22"/>
    </row>
    <row r="149" spans="1:33" ht="409.5" customHeight="1">
      <c r="A149" s="30" t="s">
        <v>191</v>
      </c>
      <c r="B149" s="32" t="str">
        <f t="shared" si="0"/>
        <v>Barcelona - Summary</v>
      </c>
      <c r="C149" s="23" t="s">
        <v>1147</v>
      </c>
      <c r="D149" s="22"/>
      <c r="E149" s="22" t="s">
        <v>1186</v>
      </c>
      <c r="F149" s="22"/>
      <c r="G149" s="22" t="s">
        <v>1220</v>
      </c>
      <c r="H149" s="23"/>
      <c r="I149" s="23" t="s">
        <v>1259</v>
      </c>
      <c r="J149" s="22"/>
      <c r="K149" s="37" t="s">
        <v>1298</v>
      </c>
      <c r="L149" s="37"/>
      <c r="M149" s="37" t="s">
        <v>1337</v>
      </c>
      <c r="N149" s="22"/>
      <c r="O149" s="37" t="s">
        <v>1376</v>
      </c>
      <c r="P149" s="37"/>
      <c r="Q149" s="37"/>
      <c r="R149" s="37" t="s">
        <v>1756</v>
      </c>
      <c r="S149" s="22"/>
      <c r="T149" s="22" t="s">
        <v>1413</v>
      </c>
      <c r="U149" s="22" t="s">
        <v>1413</v>
      </c>
      <c r="V149" s="22"/>
      <c r="W149" s="37" t="s">
        <v>1471</v>
      </c>
      <c r="X149" s="22"/>
      <c r="Y149" s="37" t="s">
        <v>1508</v>
      </c>
      <c r="Z149" s="22"/>
      <c r="AA149" s="39" t="s">
        <v>1543</v>
      </c>
      <c r="AB149" s="22"/>
      <c r="AC149" s="22" t="s">
        <v>1584</v>
      </c>
      <c r="AD149" s="22"/>
      <c r="AE149" s="22" t="s">
        <v>1641</v>
      </c>
      <c r="AF149" s="22"/>
      <c r="AG149" s="22"/>
    </row>
    <row r="150" spans="1:33" ht="409.5" customHeight="1">
      <c r="A150" s="30" t="s">
        <v>191</v>
      </c>
      <c r="B150" s="32" t="str">
        <f t="shared" si="0"/>
        <v>Valencia - Summary</v>
      </c>
      <c r="C150" s="23" t="s">
        <v>1148</v>
      </c>
      <c r="D150" s="22"/>
      <c r="E150" s="22" t="s">
        <v>1187</v>
      </c>
      <c r="F150" s="22"/>
      <c r="G150" s="22" t="s">
        <v>1221</v>
      </c>
      <c r="H150" s="23"/>
      <c r="I150" s="23" t="s">
        <v>1260</v>
      </c>
      <c r="J150" s="22"/>
      <c r="K150" s="37" t="s">
        <v>1299</v>
      </c>
      <c r="L150" s="37"/>
      <c r="M150" s="37" t="s">
        <v>1338</v>
      </c>
      <c r="N150" s="22"/>
      <c r="O150" s="37" t="s">
        <v>1377</v>
      </c>
      <c r="P150" s="37"/>
      <c r="Q150" s="37"/>
      <c r="R150" s="37" t="s">
        <v>1757</v>
      </c>
      <c r="S150" s="22"/>
      <c r="T150" s="22" t="s">
        <v>1414</v>
      </c>
      <c r="U150" s="22" t="s">
        <v>1414</v>
      </c>
      <c r="V150" s="22"/>
      <c r="W150" s="37" t="s">
        <v>1472</v>
      </c>
      <c r="X150" s="22"/>
      <c r="Y150" s="37" t="s">
        <v>1509</v>
      </c>
      <c r="Z150" s="22"/>
      <c r="AA150" s="39" t="s">
        <v>1544</v>
      </c>
      <c r="AB150" s="22"/>
      <c r="AC150" s="22" t="s">
        <v>1585</v>
      </c>
      <c r="AD150" s="22"/>
      <c r="AE150" s="22" t="s">
        <v>1642</v>
      </c>
      <c r="AF150" s="22"/>
      <c r="AG150" s="22"/>
    </row>
    <row r="151" spans="1:33" ht="409.5" customHeight="1">
      <c r="A151" s="30" t="s">
        <v>191</v>
      </c>
      <c r="B151" s="32" t="str">
        <f t="shared" si="0"/>
        <v>Vic - Summary</v>
      </c>
      <c r="C151" s="23" t="s">
        <v>1149</v>
      </c>
      <c r="D151" s="22"/>
      <c r="E151" s="22" t="s">
        <v>1188</v>
      </c>
      <c r="F151" s="22"/>
      <c r="G151" s="22" t="s">
        <v>1222</v>
      </c>
      <c r="H151" s="23"/>
      <c r="I151" s="23" t="s">
        <v>1261</v>
      </c>
      <c r="J151" s="22"/>
      <c r="K151" s="37" t="s">
        <v>1300</v>
      </c>
      <c r="L151" s="37"/>
      <c r="M151" s="37" t="s">
        <v>1339</v>
      </c>
      <c r="N151" s="22"/>
      <c r="O151" s="37" t="s">
        <v>1378</v>
      </c>
      <c r="P151" s="37"/>
      <c r="Q151" s="37"/>
      <c r="R151" s="37" t="s">
        <v>1758</v>
      </c>
      <c r="S151" s="22"/>
      <c r="T151" s="22" t="s">
        <v>1415</v>
      </c>
      <c r="U151" s="22" t="s">
        <v>1415</v>
      </c>
      <c r="V151" s="22"/>
      <c r="W151" s="37" t="s">
        <v>1473</v>
      </c>
      <c r="X151" s="22"/>
      <c r="Y151" s="37" t="s">
        <v>1510</v>
      </c>
      <c r="Z151" s="22"/>
      <c r="AA151" s="39" t="s">
        <v>1545</v>
      </c>
      <c r="AB151" s="22"/>
      <c r="AC151" s="22" t="s">
        <v>1586</v>
      </c>
      <c r="AD151" s="22"/>
      <c r="AE151" s="22" t="s">
        <v>1643</v>
      </c>
      <c r="AF151" s="22"/>
      <c r="AG151" s="22"/>
    </row>
    <row r="152" spans="1:33" ht="409.5" customHeight="1">
      <c r="A152" s="30" t="s">
        <v>191</v>
      </c>
      <c r="B152" s="32" t="str">
        <f t="shared" si="0"/>
        <v>Belfast - Summary</v>
      </c>
      <c r="C152" s="23" t="s">
        <v>1150</v>
      </c>
      <c r="D152" s="22"/>
      <c r="E152" s="22" t="s">
        <v>1189</v>
      </c>
      <c r="F152" s="22"/>
      <c r="G152" s="22" t="s">
        <v>1223</v>
      </c>
      <c r="H152" s="23"/>
      <c r="I152" s="23" t="s">
        <v>1262</v>
      </c>
      <c r="J152" s="22"/>
      <c r="K152" s="37" t="s">
        <v>1301</v>
      </c>
      <c r="L152" s="37"/>
      <c r="M152" s="37" t="s">
        <v>1340</v>
      </c>
      <c r="N152" s="22"/>
      <c r="O152" s="37" t="s">
        <v>1379</v>
      </c>
      <c r="P152" s="37"/>
      <c r="Q152" s="37"/>
      <c r="R152" s="37" t="s">
        <v>1759</v>
      </c>
      <c r="S152" s="22"/>
      <c r="T152" s="22"/>
      <c r="U152" s="22" t="s">
        <v>1416</v>
      </c>
      <c r="V152" s="22"/>
      <c r="W152" s="37" t="s">
        <v>1474</v>
      </c>
      <c r="X152" s="22"/>
      <c r="Y152" s="37" t="s">
        <v>1511</v>
      </c>
      <c r="Z152" s="22"/>
      <c r="AA152" s="39" t="s">
        <v>1546</v>
      </c>
      <c r="AB152" s="22"/>
      <c r="AC152" s="22" t="s">
        <v>1587</v>
      </c>
      <c r="AD152" s="22"/>
      <c r="AE152" s="22" t="s">
        <v>1644</v>
      </c>
      <c r="AF152" s="22"/>
      <c r="AG152" s="22"/>
    </row>
    <row r="153" spans="1:33" ht="409.5" customHeight="1">
      <c r="A153" s="30" t="s">
        <v>191</v>
      </c>
      <c r="B153" s="32" t="str">
        <f t="shared" si="0"/>
        <v>Lisbon - Summary</v>
      </c>
      <c r="C153" s="23" t="s">
        <v>1151</v>
      </c>
      <c r="D153" s="22"/>
      <c r="E153" s="22" t="s">
        <v>1190</v>
      </c>
      <c r="F153" s="22"/>
      <c r="G153" s="22" t="s">
        <v>1224</v>
      </c>
      <c r="H153" s="23"/>
      <c r="I153" s="23" t="s">
        <v>1263</v>
      </c>
      <c r="J153" s="22"/>
      <c r="K153" s="37" t="s">
        <v>1302</v>
      </c>
      <c r="L153" s="37"/>
      <c r="M153" s="37" t="s">
        <v>1341</v>
      </c>
      <c r="N153" s="22"/>
      <c r="O153" s="37" t="s">
        <v>1380</v>
      </c>
      <c r="P153" s="37"/>
      <c r="Q153" s="37"/>
      <c r="R153" s="37" t="s">
        <v>1760</v>
      </c>
      <c r="S153" s="22"/>
      <c r="T153" s="22"/>
      <c r="U153" s="22" t="s">
        <v>1417</v>
      </c>
      <c r="V153" s="22"/>
      <c r="W153" s="37" t="s">
        <v>1475</v>
      </c>
      <c r="X153" s="22"/>
      <c r="Y153" s="37" t="s">
        <v>1512</v>
      </c>
      <c r="Z153" s="22"/>
      <c r="AA153" s="39" t="s">
        <v>1547</v>
      </c>
      <c r="AB153" s="22"/>
      <c r="AC153" s="22" t="s">
        <v>1588</v>
      </c>
      <c r="AD153" s="22"/>
      <c r="AE153" s="22" t="s">
        <v>1645</v>
      </c>
      <c r="AF153" s="22"/>
      <c r="AG153" s="22"/>
    </row>
    <row r="154" spans="1:33" ht="409.5" customHeight="1">
      <c r="A154" s="30" t="s">
        <v>191</v>
      </c>
      <c r="B154" s="32" t="str">
        <f t="shared" si="0"/>
        <v>Adelaide - Summary</v>
      </c>
      <c r="C154" s="23" t="s">
        <v>1152</v>
      </c>
      <c r="D154" s="22"/>
      <c r="E154" s="22" t="s">
        <v>1191</v>
      </c>
      <c r="F154" s="22"/>
      <c r="G154" s="22" t="s">
        <v>1225</v>
      </c>
      <c r="H154" s="23"/>
      <c r="I154" s="23" t="s">
        <v>1264</v>
      </c>
      <c r="J154" s="22"/>
      <c r="K154" s="37" t="s">
        <v>1303</v>
      </c>
      <c r="L154" s="37"/>
      <c r="M154" s="37" t="s">
        <v>1342</v>
      </c>
      <c r="N154" s="22"/>
      <c r="O154" s="37" t="s">
        <v>1381</v>
      </c>
      <c r="P154" s="37"/>
      <c r="Q154" s="37"/>
      <c r="R154" s="37" t="s">
        <v>1761</v>
      </c>
      <c r="S154" s="22"/>
      <c r="T154" s="22"/>
      <c r="U154" s="22" t="s">
        <v>1418</v>
      </c>
      <c r="V154" s="22"/>
      <c r="W154" s="37" t="s">
        <v>1476</v>
      </c>
      <c r="X154" s="22"/>
      <c r="Y154" s="37" t="s">
        <v>1513</v>
      </c>
      <c r="Z154" s="22"/>
      <c r="AA154" s="39" t="s">
        <v>1548</v>
      </c>
      <c r="AB154" s="22"/>
      <c r="AC154" s="22" t="s">
        <v>1589</v>
      </c>
      <c r="AD154" s="22"/>
      <c r="AE154" s="22" t="s">
        <v>1646</v>
      </c>
      <c r="AF154" s="22"/>
      <c r="AG154" s="22"/>
    </row>
    <row r="155" spans="1:33" ht="409.5" customHeight="1">
      <c r="A155" s="30" t="s">
        <v>191</v>
      </c>
      <c r="B155" s="32" t="str">
        <f t="shared" si="0"/>
        <v>Melbourne - Summary</v>
      </c>
      <c r="C155" s="23" t="s">
        <v>1153</v>
      </c>
      <c r="D155" s="22"/>
      <c r="E155" s="22" t="s">
        <v>1192</v>
      </c>
      <c r="F155" s="22"/>
      <c r="G155" s="22" t="s">
        <v>1226</v>
      </c>
      <c r="H155" s="23"/>
      <c r="I155" s="23" t="s">
        <v>1265</v>
      </c>
      <c r="J155" s="22"/>
      <c r="K155" s="37" t="s">
        <v>1304</v>
      </c>
      <c r="L155" s="37"/>
      <c r="M155" s="37" t="s">
        <v>1343</v>
      </c>
      <c r="N155" s="22"/>
      <c r="O155" s="37" t="s">
        <v>1382</v>
      </c>
      <c r="P155" s="37"/>
      <c r="Q155" s="37"/>
      <c r="R155" s="37" t="s">
        <v>1762</v>
      </c>
      <c r="S155" s="22"/>
      <c r="T155" s="22"/>
      <c r="U155" s="22" t="s">
        <v>1419</v>
      </c>
      <c r="V155" s="22"/>
      <c r="W155" s="37" t="s">
        <v>1477</v>
      </c>
      <c r="X155" s="22"/>
      <c r="Y155" s="37" t="s">
        <v>1514</v>
      </c>
      <c r="Z155" s="22"/>
      <c r="AA155" s="39" t="s">
        <v>1549</v>
      </c>
      <c r="AB155" s="22"/>
      <c r="AC155" s="22" t="s">
        <v>1590</v>
      </c>
      <c r="AD155" s="22"/>
      <c r="AE155" s="22" t="s">
        <v>1647</v>
      </c>
      <c r="AF155" s="22"/>
      <c r="AG155" s="22"/>
    </row>
    <row r="156" spans="1:33" ht="409.5" customHeight="1">
      <c r="A156" s="30" t="s">
        <v>191</v>
      </c>
      <c r="B156" s="32" t="str">
        <f t="shared" si="0"/>
        <v>Sydney - Summary</v>
      </c>
      <c r="C156" s="23" t="s">
        <v>1154</v>
      </c>
      <c r="D156" s="22"/>
      <c r="E156" s="22" t="s">
        <v>1193</v>
      </c>
      <c r="F156" s="22"/>
      <c r="G156" s="22" t="s">
        <v>1227</v>
      </c>
      <c r="H156" s="23"/>
      <c r="I156" s="23" t="s">
        <v>1266</v>
      </c>
      <c r="J156" s="22"/>
      <c r="K156" s="37" t="s">
        <v>1305</v>
      </c>
      <c r="L156" s="37"/>
      <c r="M156" s="37" t="s">
        <v>1344</v>
      </c>
      <c r="N156" s="22"/>
      <c r="O156" s="37" t="s">
        <v>1383</v>
      </c>
      <c r="P156" s="37"/>
      <c r="Q156" s="37"/>
      <c r="R156" s="37" t="s">
        <v>1763</v>
      </c>
      <c r="S156" s="22"/>
      <c r="T156" s="22"/>
      <c r="U156" s="22" t="s">
        <v>1420</v>
      </c>
      <c r="V156" s="22"/>
      <c r="W156" s="37" t="s">
        <v>1478</v>
      </c>
      <c r="X156" s="22"/>
      <c r="Y156" s="37" t="s">
        <v>1515</v>
      </c>
      <c r="Z156" s="22"/>
      <c r="AA156" s="39" t="s">
        <v>1550</v>
      </c>
      <c r="AB156" s="22"/>
      <c r="AC156" s="22" t="s">
        <v>1591</v>
      </c>
      <c r="AD156" s="22"/>
      <c r="AE156" s="22" t="s">
        <v>1648</v>
      </c>
      <c r="AF156" s="22"/>
      <c r="AG156" s="22"/>
    </row>
    <row r="157" spans="1:33" ht="409.5" customHeight="1">
      <c r="A157" s="30" t="s">
        <v>191</v>
      </c>
      <c r="B157" s="32" t="str">
        <f t="shared" si="0"/>
        <v>Auckland - Summary</v>
      </c>
      <c r="C157" s="26" t="s">
        <v>1155</v>
      </c>
      <c r="D157" s="22"/>
      <c r="E157" s="22" t="s">
        <v>1194</v>
      </c>
      <c r="F157" s="22"/>
      <c r="G157" s="22" t="s">
        <v>1228</v>
      </c>
      <c r="H157" s="26"/>
      <c r="I157" s="26" t="s">
        <v>1267</v>
      </c>
      <c r="J157" s="22"/>
      <c r="K157" s="37" t="s">
        <v>1306</v>
      </c>
      <c r="L157" s="37"/>
      <c r="M157" s="37" t="s">
        <v>1345</v>
      </c>
      <c r="N157" s="22"/>
      <c r="O157" s="37" t="s">
        <v>1384</v>
      </c>
      <c r="P157" s="37"/>
      <c r="Q157" s="37"/>
      <c r="R157" s="37" t="s">
        <v>1764</v>
      </c>
      <c r="S157" s="22"/>
      <c r="T157" s="22"/>
      <c r="U157" s="22" t="s">
        <v>1421</v>
      </c>
      <c r="V157" s="22"/>
      <c r="W157" s="37" t="s">
        <v>1479</v>
      </c>
      <c r="X157" s="22"/>
      <c r="Y157" s="37" t="s">
        <v>1516</v>
      </c>
      <c r="Z157" s="22"/>
      <c r="AA157" s="39" t="s">
        <v>1551</v>
      </c>
      <c r="AB157" s="22"/>
      <c r="AC157" s="22" t="s">
        <v>1592</v>
      </c>
      <c r="AD157" s="22"/>
      <c r="AE157" s="22" t="s">
        <v>1649</v>
      </c>
      <c r="AF157" s="22"/>
      <c r="AG157" s="22"/>
    </row>
  </sheetData>
  <conditionalFormatting sqref="B1:B69 B72:B1048576">
    <cfRule type="duplicateValues" dxfId="4" priority="33"/>
  </conditionalFormatting>
  <conditionalFormatting sqref="C1:AG69 C71:AG157">
    <cfRule type="containsBlanks" dxfId="3" priority="34">
      <formula>LEN(TRIM(C1))=0</formula>
    </cfRule>
  </conditionalFormatting>
  <conditionalFormatting sqref="B70">
    <cfRule type="duplicateValues" dxfId="2" priority="2"/>
  </conditionalFormatting>
  <conditionalFormatting sqref="C70:AG70">
    <cfRule type="containsBlanks" dxfId="1" priority="3">
      <formula>LEN(TRIM(C70))=0</formula>
    </cfRule>
  </conditionalFormatting>
  <conditionalFormatting sqref="B71">
    <cfRule type="duplicateValues" dxfId="0"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181</v>
      </c>
      <c r="B1" s="4" t="s">
        <v>221</v>
      </c>
      <c r="C1" s="4" t="s">
        <v>182</v>
      </c>
      <c r="D1" s="4" t="s">
        <v>183</v>
      </c>
      <c r="E1" s="4" t="s">
        <v>184</v>
      </c>
      <c r="F1" s="4" t="s">
        <v>189</v>
      </c>
    </row>
    <row r="2" spans="1:6">
      <c r="A2" t="s">
        <v>567</v>
      </c>
      <c r="B2" t="s">
        <v>222</v>
      </c>
      <c r="C2" t="s">
        <v>20</v>
      </c>
      <c r="E2" t="s">
        <v>1119</v>
      </c>
      <c r="F2" t="s">
        <v>760</v>
      </c>
    </row>
    <row r="3" spans="1:6">
      <c r="A3" t="s">
        <v>567</v>
      </c>
      <c r="B3" t="s">
        <v>222</v>
      </c>
      <c r="C3" t="s">
        <v>20</v>
      </c>
      <c r="D3" t="s">
        <v>38</v>
      </c>
      <c r="E3" t="s">
        <v>186</v>
      </c>
      <c r="F3" t="s">
        <v>760</v>
      </c>
    </row>
    <row r="4" spans="1:6">
      <c r="A4" t="s">
        <v>567</v>
      </c>
      <c r="B4" t="s">
        <v>222</v>
      </c>
      <c r="C4" t="s">
        <v>20</v>
      </c>
      <c r="D4" t="s">
        <v>25</v>
      </c>
      <c r="E4" t="s">
        <v>187</v>
      </c>
      <c r="F4" t="s">
        <v>760</v>
      </c>
    </row>
    <row r="5" spans="1:6">
      <c r="A5" t="s">
        <v>567</v>
      </c>
      <c r="B5" t="s">
        <v>222</v>
      </c>
      <c r="C5" t="s">
        <v>20</v>
      </c>
      <c r="D5" t="s">
        <v>185</v>
      </c>
      <c r="E5" t="s">
        <v>188</v>
      </c>
      <c r="F5" t="s">
        <v>760</v>
      </c>
    </row>
    <row r="6" spans="1:6">
      <c r="A6" t="s">
        <v>512</v>
      </c>
      <c r="B6" t="s">
        <v>223</v>
      </c>
      <c r="C6" t="s">
        <v>720</v>
      </c>
      <c r="E6" t="s">
        <v>721</v>
      </c>
      <c r="F6" t="s">
        <v>722</v>
      </c>
    </row>
    <row r="7" spans="1:6">
      <c r="A7" t="s">
        <v>512</v>
      </c>
      <c r="B7" t="s">
        <v>223</v>
      </c>
      <c r="C7" t="s">
        <v>720</v>
      </c>
      <c r="D7" t="s">
        <v>38</v>
      </c>
      <c r="E7" t="s">
        <v>721</v>
      </c>
      <c r="F7" s="36" t="s">
        <v>722</v>
      </c>
    </row>
    <row r="8" spans="1:6">
      <c r="A8" t="s">
        <v>512</v>
      </c>
      <c r="B8" t="s">
        <v>223</v>
      </c>
      <c r="C8" t="s">
        <v>720</v>
      </c>
      <c r="D8" t="s">
        <v>25</v>
      </c>
      <c r="E8" t="s">
        <v>721</v>
      </c>
      <c r="F8" t="s">
        <v>722</v>
      </c>
    </row>
    <row r="9" spans="1:6">
      <c r="A9" t="s">
        <v>512</v>
      </c>
      <c r="B9" t="s">
        <v>223</v>
      </c>
      <c r="C9" t="s">
        <v>720</v>
      </c>
      <c r="D9" t="s">
        <v>185</v>
      </c>
      <c r="E9" t="s">
        <v>721</v>
      </c>
      <c r="F9" t="s">
        <v>722</v>
      </c>
    </row>
    <row r="10" spans="1:6">
      <c r="A10" t="s">
        <v>214</v>
      </c>
      <c r="B10" t="s">
        <v>223</v>
      </c>
      <c r="C10" t="s">
        <v>220</v>
      </c>
      <c r="E10" t="s">
        <v>216</v>
      </c>
      <c r="F10" t="s">
        <v>215</v>
      </c>
    </row>
    <row r="11" spans="1:6">
      <c r="A11" t="s">
        <v>214</v>
      </c>
      <c r="B11" t="s">
        <v>223</v>
      </c>
      <c r="C11" t="s">
        <v>220</v>
      </c>
      <c r="D11" t="s">
        <v>38</v>
      </c>
      <c r="E11" t="s">
        <v>217</v>
      </c>
      <c r="F11" t="s">
        <v>215</v>
      </c>
    </row>
    <row r="12" spans="1:6">
      <c r="A12" t="s">
        <v>214</v>
      </c>
      <c r="B12" t="s">
        <v>223</v>
      </c>
      <c r="C12" t="s">
        <v>220</v>
      </c>
      <c r="D12" t="s">
        <v>25</v>
      </c>
      <c r="E12" t="s">
        <v>218</v>
      </c>
      <c r="F12" t="s">
        <v>215</v>
      </c>
    </row>
    <row r="13" spans="1:6">
      <c r="A13" t="s">
        <v>214</v>
      </c>
      <c r="B13" t="s">
        <v>223</v>
      </c>
      <c r="C13" t="s">
        <v>220</v>
      </c>
      <c r="D13" t="s">
        <v>185</v>
      </c>
      <c r="E13" t="s">
        <v>219</v>
      </c>
      <c r="F13" t="s">
        <v>215</v>
      </c>
    </row>
    <row r="14" spans="1:6">
      <c r="A14" t="s">
        <v>287</v>
      </c>
      <c r="B14" t="s">
        <v>223</v>
      </c>
      <c r="C14" t="s">
        <v>1118</v>
      </c>
      <c r="E14" t="s">
        <v>759</v>
      </c>
      <c r="F14" t="s">
        <v>761</v>
      </c>
    </row>
    <row r="15" spans="1:6">
      <c r="A15" t="s">
        <v>287</v>
      </c>
      <c r="B15" t="s">
        <v>223</v>
      </c>
      <c r="C15" t="s">
        <v>1118</v>
      </c>
      <c r="D15" t="s">
        <v>38</v>
      </c>
      <c r="E15" t="s">
        <v>759</v>
      </c>
      <c r="F15" t="s">
        <v>761</v>
      </c>
    </row>
    <row r="16" spans="1:6">
      <c r="A16" t="s">
        <v>287</v>
      </c>
      <c r="B16" t="s">
        <v>223</v>
      </c>
      <c r="C16" t="s">
        <v>1118</v>
      </c>
      <c r="D16" t="s">
        <v>25</v>
      </c>
      <c r="E16" t="s">
        <v>759</v>
      </c>
      <c r="F16" t="s">
        <v>761</v>
      </c>
    </row>
    <row r="17" spans="1:6">
      <c r="A17" t="s">
        <v>287</v>
      </c>
      <c r="B17" t="s">
        <v>223</v>
      </c>
      <c r="C17" t="s">
        <v>1118</v>
      </c>
      <c r="D17" t="s">
        <v>185</v>
      </c>
      <c r="E17" t="s">
        <v>759</v>
      </c>
      <c r="F17" t="s">
        <v>761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298</v>
      </c>
      <c r="C1" s="14" t="s">
        <v>297</v>
      </c>
      <c r="D1" s="14" t="s">
        <v>296</v>
      </c>
      <c r="E1" s="14" t="s">
        <v>295</v>
      </c>
      <c r="F1" s="14" t="s">
        <v>294</v>
      </c>
      <c r="G1" s="14" t="s">
        <v>180</v>
      </c>
      <c r="H1" s="14" t="s">
        <v>293</v>
      </c>
      <c r="I1" s="14" t="s">
        <v>292</v>
      </c>
      <c r="J1" s="14" t="s">
        <v>291</v>
      </c>
      <c r="K1" s="14" t="s">
        <v>290</v>
      </c>
      <c r="L1" s="14" t="s">
        <v>289</v>
      </c>
      <c r="M1" s="14" t="s">
        <v>288</v>
      </c>
      <c r="N1" s="14" t="s">
        <v>179</v>
      </c>
      <c r="O1" s="14" t="s">
        <v>287</v>
      </c>
      <c r="P1" s="14" t="s">
        <v>214</v>
      </c>
      <c r="Q1" s="14" t="s">
        <v>286</v>
      </c>
    </row>
    <row r="2" spans="1:17" ht="15.75">
      <c r="A2" s="9" t="s">
        <v>244</v>
      </c>
      <c r="B2" s="8"/>
      <c r="C2" s="7"/>
      <c r="D2" s="7"/>
      <c r="E2" s="7"/>
      <c r="F2" s="7"/>
      <c r="G2" s="7" t="s">
        <v>285</v>
      </c>
      <c r="H2" s="7"/>
      <c r="I2" s="7"/>
      <c r="J2" s="7"/>
      <c r="K2" s="7"/>
      <c r="L2" s="7"/>
      <c r="M2" s="7"/>
      <c r="N2" s="7"/>
      <c r="O2" s="7"/>
      <c r="P2" s="7"/>
      <c r="Q2" s="7"/>
    </row>
    <row r="3" spans="1:17" ht="15.75">
      <c r="A3" s="13" t="s">
        <v>245</v>
      </c>
      <c r="B3" s="12"/>
      <c r="C3" s="7"/>
      <c r="D3" s="7"/>
      <c r="E3" s="7"/>
      <c r="F3" s="7"/>
      <c r="G3" s="7" t="s">
        <v>285</v>
      </c>
      <c r="H3" s="7"/>
      <c r="I3" s="7"/>
      <c r="J3" s="7"/>
      <c r="K3" s="7"/>
      <c r="L3" s="7"/>
      <c r="M3" s="7"/>
      <c r="N3" s="7"/>
      <c r="O3" s="7"/>
      <c r="P3" s="7"/>
      <c r="Q3" s="7"/>
    </row>
    <row r="4" spans="1:17" ht="15.75">
      <c r="A4" s="9" t="s">
        <v>246</v>
      </c>
      <c r="B4" s="8"/>
      <c r="C4" s="7"/>
      <c r="D4" s="7"/>
      <c r="E4" s="7"/>
      <c r="F4" s="7"/>
      <c r="G4" s="7" t="s">
        <v>285</v>
      </c>
      <c r="H4" s="7"/>
      <c r="I4" s="7"/>
      <c r="J4" s="7"/>
      <c r="K4" s="7"/>
      <c r="L4" s="7"/>
      <c r="M4" s="7"/>
      <c r="N4" s="7"/>
      <c r="O4" s="7"/>
      <c r="P4" s="7"/>
      <c r="Q4" s="7"/>
    </row>
    <row r="5" spans="1:17" ht="15.75">
      <c r="A5" s="9" t="s">
        <v>262</v>
      </c>
      <c r="B5" s="8"/>
      <c r="C5" s="7"/>
      <c r="D5" s="7"/>
      <c r="E5" s="7"/>
      <c r="F5" s="7"/>
      <c r="G5" s="7" t="s">
        <v>285</v>
      </c>
      <c r="H5" s="7"/>
      <c r="I5" s="7"/>
      <c r="J5" s="7"/>
      <c r="K5" s="7"/>
      <c r="L5" s="7"/>
      <c r="M5" s="7"/>
      <c r="N5" s="7"/>
      <c r="O5" s="7"/>
      <c r="P5" s="7"/>
      <c r="Q5" s="7"/>
    </row>
    <row r="6" spans="1:17" ht="15.75">
      <c r="A6" s="9" t="s">
        <v>234</v>
      </c>
      <c r="B6" s="8"/>
      <c r="C6" s="7"/>
      <c r="D6" s="7"/>
      <c r="E6" s="7"/>
      <c r="F6" s="7"/>
      <c r="G6" s="7" t="s">
        <v>285</v>
      </c>
      <c r="H6" s="7"/>
      <c r="I6" s="7"/>
      <c r="J6" s="7"/>
      <c r="K6" s="7"/>
      <c r="L6" s="7"/>
      <c r="M6" s="7"/>
      <c r="N6" s="7"/>
      <c r="O6" s="7"/>
      <c r="P6" s="7"/>
      <c r="Q6" s="7"/>
    </row>
    <row r="7" spans="1:17" ht="15.75">
      <c r="A7" s="9" t="s">
        <v>263</v>
      </c>
      <c r="B7" s="8"/>
      <c r="C7" s="7"/>
      <c r="D7" s="7"/>
      <c r="E7" s="7"/>
      <c r="F7" s="7"/>
      <c r="G7" s="7" t="s">
        <v>285</v>
      </c>
      <c r="H7" s="7"/>
      <c r="I7" s="7"/>
      <c r="J7" s="7"/>
      <c r="K7" s="7"/>
      <c r="L7" s="7"/>
      <c r="M7" s="7"/>
      <c r="N7" s="7"/>
      <c r="O7" s="7"/>
      <c r="P7" s="7"/>
      <c r="Q7" s="7"/>
    </row>
    <row r="8" spans="1:17" ht="15.75">
      <c r="A8" s="9" t="s">
        <v>264</v>
      </c>
      <c r="B8" s="8"/>
      <c r="C8" s="7"/>
      <c r="D8" s="7"/>
      <c r="E8" s="7"/>
      <c r="F8" s="7"/>
      <c r="G8" s="7" t="s">
        <v>285</v>
      </c>
      <c r="H8" s="7"/>
      <c r="I8" s="7"/>
      <c r="J8" s="7"/>
      <c r="K8" s="7"/>
      <c r="L8" s="7" t="s">
        <v>284</v>
      </c>
      <c r="M8" s="7"/>
      <c r="N8" s="7"/>
      <c r="O8" s="7"/>
      <c r="P8" s="7"/>
      <c r="Q8" s="7"/>
    </row>
    <row r="9" spans="1:17" ht="15.75">
      <c r="A9" s="9" t="s">
        <v>253</v>
      </c>
      <c r="B9" s="8"/>
      <c r="C9" s="7"/>
      <c r="D9" s="7"/>
      <c r="E9" s="7"/>
      <c r="F9" s="7"/>
      <c r="G9" s="7" t="s">
        <v>285</v>
      </c>
      <c r="H9" s="7" t="s">
        <v>284</v>
      </c>
      <c r="I9" s="7"/>
      <c r="J9" s="7" t="s">
        <v>285</v>
      </c>
      <c r="K9" s="7"/>
      <c r="L9" s="7"/>
      <c r="M9" s="7"/>
      <c r="N9" s="7"/>
      <c r="O9" s="7"/>
      <c r="P9" s="7"/>
      <c r="Q9" s="7"/>
    </row>
    <row r="10" spans="1:17" ht="15.75">
      <c r="A10" s="9" t="s">
        <v>256</v>
      </c>
      <c r="B10" s="8"/>
      <c r="C10" s="7"/>
      <c r="D10" s="7"/>
      <c r="E10" s="7" t="s">
        <v>285</v>
      </c>
      <c r="F10" s="7"/>
      <c r="G10" s="7" t="s">
        <v>285</v>
      </c>
      <c r="H10" s="7"/>
      <c r="I10" s="7"/>
      <c r="J10" s="7"/>
      <c r="K10" s="7"/>
      <c r="L10" s="7"/>
      <c r="M10" s="7"/>
      <c r="N10" s="7"/>
      <c r="O10" s="7"/>
      <c r="P10" s="7"/>
      <c r="Q10" s="7"/>
    </row>
    <row r="11" spans="1:17" ht="15.75">
      <c r="A11" s="9" t="s">
        <v>251</v>
      </c>
      <c r="B11" s="8"/>
      <c r="C11" s="7"/>
      <c r="D11" s="7"/>
      <c r="E11" s="7"/>
      <c r="F11" s="7"/>
      <c r="G11" s="7" t="s">
        <v>285</v>
      </c>
      <c r="H11" s="7"/>
      <c r="I11" s="7"/>
      <c r="J11" s="7" t="s">
        <v>285</v>
      </c>
      <c r="K11" s="7"/>
      <c r="L11" s="7"/>
      <c r="M11" s="7"/>
      <c r="N11" s="7"/>
      <c r="O11" s="7"/>
      <c r="P11" s="7"/>
      <c r="Q11" s="7"/>
    </row>
    <row r="12" spans="1:17" ht="15.75">
      <c r="A12" s="9" t="s">
        <v>255</v>
      </c>
      <c r="B12" s="8"/>
      <c r="C12" s="7"/>
      <c r="D12" s="7"/>
      <c r="E12" s="7"/>
      <c r="F12" s="7"/>
      <c r="G12" s="7" t="s">
        <v>285</v>
      </c>
      <c r="H12" s="7"/>
      <c r="I12" s="7"/>
      <c r="J12" s="7" t="s">
        <v>285</v>
      </c>
      <c r="K12" s="7"/>
      <c r="L12" s="7"/>
      <c r="M12" s="7"/>
      <c r="N12" s="7"/>
      <c r="O12" s="7"/>
      <c r="P12" s="7"/>
      <c r="Q12" s="7"/>
    </row>
    <row r="13" spans="1:17" ht="15.75">
      <c r="A13" s="9" t="s">
        <v>252</v>
      </c>
      <c r="B13" s="8"/>
      <c r="C13" s="7"/>
      <c r="D13" s="7"/>
      <c r="E13" s="7"/>
      <c r="F13" s="7" t="s">
        <v>285</v>
      </c>
      <c r="G13" s="7" t="s">
        <v>285</v>
      </c>
      <c r="H13" s="7"/>
      <c r="I13" s="7"/>
      <c r="J13" s="7"/>
      <c r="K13" s="7"/>
      <c r="L13" s="7"/>
      <c r="M13" s="7"/>
      <c r="N13" s="7"/>
      <c r="O13" s="7"/>
      <c r="P13" s="7"/>
      <c r="Q13" s="7"/>
    </row>
    <row r="14" spans="1:17" ht="15.75">
      <c r="A14" s="9" t="s">
        <v>260</v>
      </c>
      <c r="B14" s="8"/>
      <c r="C14" s="7"/>
      <c r="D14" s="7"/>
      <c r="E14" s="7"/>
      <c r="F14" s="7"/>
      <c r="G14" s="7" t="s">
        <v>285</v>
      </c>
      <c r="H14" s="7"/>
      <c r="I14" s="7" t="s">
        <v>284</v>
      </c>
      <c r="J14" s="7"/>
      <c r="K14" s="7"/>
      <c r="L14" s="7"/>
      <c r="M14" s="7"/>
      <c r="N14" s="7"/>
      <c r="O14" s="7"/>
      <c r="P14" s="7"/>
      <c r="Q14" s="7"/>
    </row>
    <row r="15" spans="1:17" ht="15.75">
      <c r="A15" s="9" t="s">
        <v>257</v>
      </c>
      <c r="B15" s="8" t="s">
        <v>284</v>
      </c>
      <c r="C15" s="7"/>
      <c r="D15" s="7"/>
      <c r="E15" s="7"/>
      <c r="F15" s="7"/>
      <c r="G15" s="7" t="s">
        <v>285</v>
      </c>
      <c r="H15" s="7"/>
      <c r="I15" s="7"/>
      <c r="J15" s="7"/>
      <c r="K15" s="7"/>
      <c r="L15" s="7"/>
      <c r="M15" s="7"/>
      <c r="N15" s="7" t="s">
        <v>285</v>
      </c>
      <c r="O15" s="7"/>
      <c r="P15" s="7"/>
      <c r="Q15" s="7"/>
    </row>
    <row r="16" spans="1:17" ht="15.75">
      <c r="A16" s="9" t="s">
        <v>258</v>
      </c>
      <c r="B16" s="8" t="s">
        <v>284</v>
      </c>
      <c r="C16" s="7"/>
      <c r="D16" s="7"/>
      <c r="E16" s="7"/>
      <c r="F16" s="7"/>
      <c r="G16" s="7" t="s">
        <v>285</v>
      </c>
      <c r="H16" s="7"/>
      <c r="I16" s="7"/>
      <c r="J16" s="7"/>
      <c r="K16" s="7"/>
      <c r="L16" s="7"/>
      <c r="M16" s="7"/>
      <c r="N16" s="7" t="s">
        <v>285</v>
      </c>
      <c r="O16" s="7"/>
      <c r="P16" s="7"/>
      <c r="Q16" s="7"/>
    </row>
    <row r="17" spans="1:17" ht="15.75">
      <c r="A17" s="9" t="s">
        <v>259</v>
      </c>
      <c r="B17" s="8" t="s">
        <v>284</v>
      </c>
      <c r="C17" s="7"/>
      <c r="D17" s="7"/>
      <c r="E17" s="7"/>
      <c r="F17" s="7"/>
      <c r="G17" s="7" t="s">
        <v>285</v>
      </c>
      <c r="H17" s="7"/>
      <c r="I17" s="7"/>
      <c r="J17" s="7"/>
      <c r="K17" s="7"/>
      <c r="L17" s="7"/>
      <c r="M17" s="7"/>
      <c r="N17" s="7"/>
      <c r="O17" s="7"/>
      <c r="P17" s="7"/>
      <c r="Q17" s="7"/>
    </row>
    <row r="18" spans="1:17" ht="15.75">
      <c r="A18" s="9" t="s">
        <v>261</v>
      </c>
      <c r="B18" s="8"/>
      <c r="C18" s="7"/>
      <c r="D18" s="7"/>
      <c r="E18" s="7"/>
      <c r="F18" s="7"/>
      <c r="G18" s="7" t="s">
        <v>285</v>
      </c>
      <c r="H18" s="7"/>
      <c r="I18" s="7"/>
      <c r="J18" s="7"/>
      <c r="K18" s="7"/>
      <c r="L18" s="7"/>
      <c r="M18" s="7" t="s">
        <v>285</v>
      </c>
      <c r="N18" s="7"/>
      <c r="O18" s="7"/>
      <c r="P18" s="7"/>
      <c r="Q18" s="7"/>
    </row>
    <row r="19" spans="1:17">
      <c r="A19" s="11" t="s">
        <v>254</v>
      </c>
      <c r="B19" s="10"/>
      <c r="C19" s="7"/>
      <c r="D19" s="7" t="s">
        <v>285</v>
      </c>
      <c r="E19" s="7"/>
      <c r="F19" s="7"/>
      <c r="G19" s="7" t="s">
        <v>285</v>
      </c>
      <c r="H19" s="7"/>
      <c r="I19" s="7"/>
      <c r="J19" s="7" t="s">
        <v>284</v>
      </c>
      <c r="K19" s="7"/>
      <c r="L19" s="7"/>
      <c r="M19" s="7"/>
      <c r="N19" s="7"/>
      <c r="O19" s="7"/>
      <c r="P19" s="7"/>
      <c r="Q19" s="7"/>
    </row>
    <row r="20" spans="1:17" ht="15.75">
      <c r="A20" s="9" t="s">
        <v>248</v>
      </c>
      <c r="B20" s="8"/>
      <c r="C20" s="7" t="s">
        <v>285</v>
      </c>
      <c r="D20" s="7"/>
      <c r="E20" s="7"/>
      <c r="F20" s="7"/>
      <c r="G20" s="7" t="s">
        <v>285</v>
      </c>
      <c r="H20" s="7"/>
      <c r="I20" s="7"/>
      <c r="J20" s="7"/>
      <c r="K20" s="7"/>
      <c r="L20" s="7"/>
      <c r="M20" s="7"/>
      <c r="N20" s="7"/>
      <c r="O20" s="7"/>
      <c r="P20" s="7"/>
      <c r="Q20" s="7"/>
    </row>
    <row r="21" spans="1:17" ht="15.75">
      <c r="A21" s="9" t="s">
        <v>237</v>
      </c>
      <c r="B21" s="8"/>
      <c r="C21" s="7"/>
      <c r="D21" s="7"/>
      <c r="E21" s="7"/>
      <c r="F21" s="7"/>
      <c r="G21" s="7" t="s">
        <v>285</v>
      </c>
      <c r="H21" s="7"/>
      <c r="I21" s="7"/>
      <c r="J21" s="7"/>
      <c r="K21" s="7"/>
      <c r="L21" s="7"/>
      <c r="M21" s="7"/>
      <c r="N21" s="7" t="s">
        <v>285</v>
      </c>
      <c r="O21" s="7"/>
      <c r="P21" s="7"/>
      <c r="Q21" s="7"/>
    </row>
    <row r="22" spans="1:17" ht="15.75">
      <c r="A22" s="9" t="s">
        <v>247</v>
      </c>
      <c r="B22" s="8"/>
      <c r="C22" s="7"/>
      <c r="D22" s="7"/>
      <c r="E22" s="7"/>
      <c r="F22" s="7"/>
      <c r="G22" s="7" t="s">
        <v>285</v>
      </c>
      <c r="H22" s="7"/>
      <c r="I22" s="7"/>
      <c r="J22" s="7"/>
      <c r="K22" s="7"/>
      <c r="L22" s="7"/>
      <c r="M22" s="7" t="s">
        <v>285</v>
      </c>
      <c r="N22" s="7"/>
      <c r="O22" s="7"/>
      <c r="P22" s="7"/>
      <c r="Q22" s="7"/>
    </row>
    <row r="23" spans="1:17" ht="15.75">
      <c r="A23" s="9" t="s">
        <v>236</v>
      </c>
      <c r="B23" s="8"/>
      <c r="C23" s="7"/>
      <c r="D23" s="7"/>
      <c r="E23" s="7"/>
      <c r="F23" s="7"/>
      <c r="G23" s="7" t="s">
        <v>285</v>
      </c>
      <c r="H23" s="7"/>
      <c r="I23" s="7"/>
      <c r="J23" s="7"/>
      <c r="K23" s="7"/>
      <c r="L23" s="7"/>
      <c r="M23" s="7"/>
      <c r="N23" s="7"/>
      <c r="O23" s="7"/>
      <c r="P23" s="7" t="s">
        <v>285</v>
      </c>
      <c r="Q23" s="7"/>
    </row>
    <row r="24" spans="1:17" ht="15.75">
      <c r="A24" s="9" t="s">
        <v>250</v>
      </c>
      <c r="B24" s="8"/>
      <c r="C24" s="7"/>
      <c r="D24" s="7"/>
      <c r="E24" s="7"/>
      <c r="F24" s="7"/>
      <c r="G24" s="7" t="s">
        <v>285</v>
      </c>
      <c r="H24" s="7"/>
      <c r="I24" s="7"/>
      <c r="J24" s="7"/>
      <c r="K24" s="7"/>
      <c r="L24" s="7"/>
      <c r="M24" s="7"/>
      <c r="N24" s="7"/>
      <c r="O24" s="7"/>
      <c r="P24" s="7"/>
      <c r="Q24" s="7" t="s">
        <v>285</v>
      </c>
    </row>
    <row r="25" spans="1:17" ht="15.75">
      <c r="A25" s="9" t="s">
        <v>243</v>
      </c>
      <c r="B25" s="8"/>
      <c r="C25" s="7"/>
      <c r="D25" s="7"/>
      <c r="E25" s="7"/>
      <c r="F25" s="7"/>
      <c r="G25" s="7" t="s">
        <v>285</v>
      </c>
      <c r="H25" s="7"/>
      <c r="I25" s="7"/>
      <c r="J25" s="7"/>
      <c r="K25" s="7" t="s">
        <v>284</v>
      </c>
      <c r="L25" s="7"/>
      <c r="M25" s="7"/>
      <c r="N25" s="7"/>
      <c r="O25" s="7"/>
      <c r="P25" s="7"/>
      <c r="Q25" s="7"/>
    </row>
    <row r="26" spans="1:17" ht="15.75">
      <c r="A26" s="9" t="s">
        <v>249</v>
      </c>
      <c r="B26" s="8"/>
      <c r="C26" s="7"/>
      <c r="D26" s="7"/>
      <c r="E26" s="7"/>
      <c r="F26" s="7"/>
      <c r="G26" s="7" t="s">
        <v>285</v>
      </c>
      <c r="H26" s="7"/>
      <c r="I26" s="7"/>
      <c r="J26" s="7"/>
      <c r="K26" s="7"/>
      <c r="L26" s="7"/>
      <c r="M26" s="7"/>
      <c r="N26" s="7"/>
      <c r="O26" s="7" t="s">
        <v>284</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2022-03-08T01:42:07Z</dcterms:modified>
</cp:coreProperties>
</file>