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D:\projects\ind_bangkok\process\"/>
    </mc:Choice>
  </mc:AlternateContent>
  <xr:revisionPtr revIDLastSave="0" documentId="13_ncr:1_{C6C548C9-96E6-4072-B3EA-80380DAC01F0}" xr6:coauthVersionLast="45" xr6:coauthVersionMax="45" xr10:uidLastSave="{00000000-0000-0000-0000-000000000000}"/>
  <bookViews>
    <workbookView xWindow="28680" yWindow="-120" windowWidth="29040" windowHeight="15840" xr2:uid="{00000000-000D-0000-FFFF-FFFF00000000}"/>
  </bookViews>
  <sheets>
    <sheet name="About" sheetId="30" r:id="rId1"/>
    <sheet name="Bangkok context definitions" sheetId="27" r:id="rId2"/>
    <sheet name="2020 indicators" sheetId="26" r:id="rId3"/>
    <sheet name="2019 indicators (for reference)" sheetId="18" r:id="rId4"/>
    <sheet name="Parameters" sheetId="20" r:id="rId5"/>
    <sheet name="Resources" sheetId="5" r:id="rId6"/>
    <sheet name="osm_destinations" sheetId="25" r:id="rId7"/>
    <sheet name="osm_open_space" sheetId="28" r:id="rId8"/>
    <sheet name="Glossary" sheetId="12" r:id="rId9"/>
  </sheets>
  <definedNames>
    <definedName name="_xlnm._FilterDatabase" localSheetId="3" hidden="1">'2019 indicators (for reference)'!#REF!</definedName>
    <definedName name="_xlnm._FilterDatabase" localSheetId="2" hidden="1">'2020 indicators'!$A$4:$Z$132</definedName>
    <definedName name="_xlnm._FilterDatabase" localSheetId="8" hidden="1">Glossary!$A$1:$C$1</definedName>
    <definedName name="_xlnm._FilterDatabase" localSheetId="5" hidden="1">Resources!$E$1:$AS$176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A79" i="26" l="1"/>
  <c r="Q27" i="27" l="1"/>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K35" i="5" l="1"/>
  <c r="AK34" i="5"/>
  <c r="AK25" i="5" l="1"/>
  <c r="E36" i="20" l="1"/>
  <c r="D36"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X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E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X25"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<sst xmlns="http://schemas.openxmlformats.org/spreadsheetml/2006/main" count="6152" uniqueCount="2111">
  <si>
    <t>notes</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</si>
  <si>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</si>
  <si>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</si>
  <si>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</si>
  <si>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</si>
  <si>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</si>
  <si>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</si>
  <si>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</si>
  <si>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</si>
  <si>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</si>
  <si>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</si>
  <si>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</si>
  <si>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</si>
  <si>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</si>
  <si>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</si>
  <si>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</si>
  <si>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</si>
  <si>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</si>
  <si>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</si>
  <si>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</si>
  <si>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</si>
  <si>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</si>
  <si>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</si>
  <si>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</si>
  <si>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</si>
  <si>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</si>
  <si>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</si>
  <si>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</si>
  <si>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</si>
  <si>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</si>
  <si>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</si>
  <si>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</si>
  <si>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</si>
  <si>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</si>
  <si>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</si>
  <si>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</si>
  <si>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</si>
  <si>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</si>
  <si>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</si>
  <si>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</si>
  <si>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</si>
  <si>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</si>
  <si>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</si>
  <si>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</si>
  <si>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</si>
  <si>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</si>
  <si>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</si>
  <si>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</si>
  <si>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</si>
  <si>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</si>
  <si>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</si>
  <si>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</si>
  <si>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</si>
  <si>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</si>
  <si>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</si>
  <si>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</si>
  <si>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</si>
  <si>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</si>
  <si>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</si>
  <si>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</si>
  <si>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</si>
  <si>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</si>
  <si>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</si>
  <si>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</si>
  <si>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</si>
  <si>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</si>
  <si>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</si>
  <si>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</si>
  <si>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</si>
  <si>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</si>
  <si>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</si>
  <si>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</si>
  <si>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</si>
  <si>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</si>
  <si>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</si>
  <si>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</si>
  <si>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</si>
  <si>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</si>
  <si>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</si>
  <si>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</si>
  <si>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</si>
  <si>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</si>
  <si>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</si>
  <si>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</si>
  <si>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</si>
  <si>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</si>
  <si>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</si>
  <si>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</si>
  <si>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</si>
  <si>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</si>
  <si>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</si>
  <si>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</si>
  <si>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</si>
  <si>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</si>
  <si>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</si>
  <si>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</si>
  <si>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</si>
  <si>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</si>
  <si>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</si>
  <si>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</si>
  <si>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</si>
  <si>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</si>
  <si>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</si>
  <si>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</si>
  <si>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</si>
  <si>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</si>
  <si>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</si>
  <si>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</si>
  <si>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</si>
  <si>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</si>
  <si>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</si>
  <si>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</si>
  <si>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</si>
  <si>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</si>
  <si>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</si>
  <si>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</si>
  <si>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</si>
  <si>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</si>
  <si>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</si>
  <si>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</si>
  <si>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</si>
  <si>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</si>
  <si>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</si>
  <si>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</si>
  <si>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</si>
  <si>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</si>
  <si>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</si>
  <si>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</si>
  <si>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</si>
  <si>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</si>
  <si>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</si>
  <si>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</si>
  <si>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</si>
  <si>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</si>
  <si>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</si>
  <si>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</si>
  <si>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</si>
  <si>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</si>
  <si>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</si>
  <si>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</si>
  <si>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</si>
  <si>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</si>
  <si>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</si>
  <si>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</si>
  <si>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</si>
  <si>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</si>
  <si>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</si>
  <si>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</si>
  <si>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</si>
  <si>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</si>
  <si>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</si>
  <si>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</si>
  <si>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</si>
  <si>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</si>
  <si>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</si>
  <si>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</si>
  <si>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</si>
  <si>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</si>
  <si>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</si>
  <si>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</si>
  <si>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</si>
  <si>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</si>
  <si>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</si>
  <si>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</si>
  <si>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</si>
  <si>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</si>
  <si>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</si>
  <si>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</si>
  <si>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</si>
  <si>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</si>
  <si>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</si>
  <si>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</si>
  <si>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</si>
  <si>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</si>
  <si>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</si>
  <si>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</si>
  <si>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</si>
  <si>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</si>
  <si>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</si>
  <si>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</si>
  <si>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</si>
  <si>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</si>
  <si>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</si>
  <si>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</si>
  <si>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</si>
  <si>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</si>
  <si>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</si>
  <si>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</si>
  <si>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</si>
  <si>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</si>
  <si>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</si>
  <si>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</si>
  <si>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</si>
  <si>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</si>
  <si>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</si>
  <si>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</si>
  <si>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</si>
  <si>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</si>
  <si>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</si>
  <si>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</si>
  <si>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</si>
  <si>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</si>
  <si>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</si>
  <si>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</si>
  <si>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</si>
  <si>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</si>
  <si>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</si>
  <si>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</si>
  <si>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</si>
  <si>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</si>
  <si>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</si>
  <si>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</si>
  <si>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Centre for Urban Research, RMIT University</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</si>
  <si>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</si>
  <si>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</si>
  <si>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</si>
  <si>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</si>
  <si>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</si>
  <si>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</si>
  <si>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</si>
  <si>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</si>
  <si>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</si>
  <si>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</si>
  <si>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</si>
  <si>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</si>
  <si>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</si>
  <si>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</si>
  <si>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</si>
  <si>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</si>
  <si>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</si>
  <si>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</si>
  <si>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</si>
  <si>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</si>
  <si>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</si>
  <si>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</si>
  <si>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</si>
  <si>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</si>
  <si>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</si>
  <si>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</si>
  <si>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</si>
  <si>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</si>
  <si>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</si>
  <si>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</si>
  <si>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</si>
  <si>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</si>
  <si>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</si>
  <si>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</si>
  <si>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</si>
  <si>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</si>
  <si>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</si>
  <si>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</si>
  <si>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</si>
  <si>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</si>
  <si>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</si>
  <si>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</si>
  <si>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</si>
  <si>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</si>
  <si>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</si>
  <si>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</si>
  <si>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</si>
  <si>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</si>
  <si>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</si>
  <si>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</si>
  <si>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</si>
  <si>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</si>
  <si>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</si>
  <si>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</si>
  <si>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</si>
  <si>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</si>
  <si>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</si>
  <si>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</si>
  <si>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</si>
  <si>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</si>
  <si>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</si>
  <si>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</si>
  <si>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</si>
  <si>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</si>
  <si>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</si>
  <si>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</si>
  <si>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</si>
  <si>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</si>
  <si>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</si>
  <si>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</si>
  <si>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</si>
  <si>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</si>
  <si>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</si>
  <si>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</si>
  <si>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Has all required data been acquired?</t>
  </si>
  <si>
    <t>Measure</t>
  </si>
  <si>
    <t>category</t>
  </si>
  <si>
    <t>glossary</t>
  </si>
  <si>
    <t>A list of acronyms and the full name of the organisations they represent</t>
  </si>
  <si>
    <t>??</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</si>
  <si>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</si>
  <si>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</si>
  <si>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</si>
  <si>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</si>
  <si>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</si>
  <si>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</si>
  <si>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</si>
  <si>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</si>
  <si>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</si>
  <si>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</si>
  <si>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</si>
  <si>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</si>
  <si>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</si>
  <si>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</si>
  <si>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</si>
  <si>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</si>
  <si>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</si>
  <si>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</si>
  <si>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</si>
  <si>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</si>
  <si>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</si>
  <si>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</si>
  <si>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</si>
  <si>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</si>
  <si>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</si>
  <si>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</si>
  <si>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</si>
  <si>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</si>
  <si>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</si>
  <si>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</si>
  <si>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</si>
  <si>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</si>
  <si>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</si>
  <si>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</si>
  <si>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</si>
  <si>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</si>
  <si>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</si>
  <si>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</si>
  <si>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</si>
  <si>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</si>
  <si>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</si>
  <si>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</si>
  <si>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</si>
  <si>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</si>
  <si>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</si>
  <si>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</si>
  <si>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</si>
  <si>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</si>
  <si>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</si>
  <si>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</si>
  <si>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</si>
  <si>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</si>
  <si>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</si>
  <si>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</si>
  <si>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</si>
  <si>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</si>
  <si>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</si>
  <si>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</si>
  <si>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</si>
  <si>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</si>
  <si>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</si>
  <si>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</si>
  <si>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</si>
  <si>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</si>
  <si>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</si>
  <si>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</si>
  <si>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</si>
  <si>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</si>
  <si>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</si>
  <si>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</si>
  <si>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</si>
  <si>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</si>
  <si>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</si>
  <si>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</si>
  <si>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</si>
  <si>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</si>
  <si>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</si>
  <si>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</si>
  <si>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</si>
  <si>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</si>
  <si>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</si>
  <si>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</si>
  <si>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</si>
  <si>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</si>
  <si>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</si>
  <si>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</si>
  <si>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</si>
  <si>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</si>
  <si>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</si>
  <si>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</si>
  <si>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</si>
  <si>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</si>
  <si>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</si>
  <si>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</si>
  <si>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</si>
  <si>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</si>
  <si>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</si>
  <si>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</si>
  <si>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</si>
  <si>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</si>
  <si>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</si>
  <si>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</si>
  <si>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</si>
  <si>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</si>
  <si>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</si>
  <si>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</si>
  <si>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</si>
  <si>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</si>
  <si>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</si>
  <si>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</si>
  <si>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</si>
  <si>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</si>
  <si>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</si>
  <si>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</si>
  <si>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</si>
  <si>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</si>
  <si>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</si>
  <si>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</si>
  <si>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</si>
  <si>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</si>
  <si>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</si>
  <si>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</si>
  <si>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</si>
  <si>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</si>
  <si>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</si>
  <si>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</si>
  <si>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</si>
  <si>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</si>
  <si>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</si>
  <si>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</si>
  <si>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</si>
  <si>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</si>
  <si>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</si>
  <si>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</si>
  <si>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</si>
  <si>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</si>
  <si>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</si>
  <si>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</si>
  <si>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</si>
  <si>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</si>
  <si>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</si>
  <si>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</si>
  <si>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</si>
  <si>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</si>
  <si>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</si>
  <si>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</si>
  <si>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</si>
  <si>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</si>
  <si>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</si>
  <si>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</si>
  <si>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</si>
  <si>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</si>
  <si>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</si>
  <si>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</si>
  <si>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</si>
  <si>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</si>
  <si>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</si>
  <si>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</si>
  <si>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</si>
  <si>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</si>
  <si>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</si>
  <si>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</si>
  <si>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</si>
  <si>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</si>
  <si>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</si>
  <si>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</si>
  <si>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</si>
  <si>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</si>
  <si>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</si>
  <si>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</si>
  <si>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</si>
  <si>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</si>
  <si>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</si>
  <si>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</si>
  <si>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</si>
  <si>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</si>
  <si>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</si>
  <si>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</si>
  <si>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</si>
  <si>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</si>
  <si>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</si>
  <si>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</si>
  <si>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</si>
  <si>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</si>
  <si>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</si>
  <si>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</si>
  <si>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</si>
  <si>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</si>
  <si>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</si>
  <si>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Worksheet</t>
  </si>
  <si>
    <t>Explanation</t>
  </si>
  <si>
    <t>Establishes the key parameters for a project using this set of scripts (e.g. spatial reference, year, buffer sizes, etc)</t>
  </si>
  <si>
    <t>full_locale</t>
  </si>
  <si>
    <t>region</t>
  </si>
  <si>
    <t>region_shape</t>
  </si>
  <si>
    <t>points</t>
  </si>
  <si>
    <t>osm_source</t>
  </si>
  <si>
    <t>suffix</t>
  </si>
  <si>
    <t>no_forward_edge_issues</t>
  </si>
  <si>
    <t>os_landuse</t>
  </si>
  <si>
    <t>os_boundary</t>
  </si>
  <si>
    <t>linear_feature_criteria</t>
  </si>
  <si>
    <t>identifying_tags_to_exclude_other_than_%name%</t>
  </si>
  <si>
    <t>os_add_as_tags</t>
  </si>
  <si>
    <t>public_not_in</t>
  </si>
  <si>
    <t>additional_public_criteria</t>
  </si>
  <si>
    <t>destination</t>
  </si>
  <si>
    <t>key</t>
  </si>
  <si>
    <t>global_freq_2018_nov</t>
  </si>
  <si>
    <t>Type</t>
  </si>
  <si>
    <t>Source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</si>
  <si>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</si>
  <si>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</si>
  <si>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</si>
  <si>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</si>
  <si>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</si>
  <si>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</si>
  <si>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</si>
  <si>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</si>
  <si>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</si>
  <si>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</si>
  <si>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</si>
  <si>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</si>
  <si>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</si>
  <si>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</si>
  <si>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</si>
  <si>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</si>
  <si>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</si>
  <si>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</si>
  <si>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</si>
  <si>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</si>
  <si>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</si>
  <si>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</si>
  <si>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</si>
  <si>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</si>
  <si>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</si>
  <si>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</si>
  <si>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</si>
  <si>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</si>
  <si>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</si>
  <si>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</si>
  <si>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</si>
  <si>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access</t>
  </si>
  <si>
    <t>swimming</t>
  </si>
  <si>
    <t>amenity</t>
  </si>
  <si>
    <t>landuse</t>
  </si>
  <si>
    <t>leisure</t>
  </si>
  <si>
    <t>water</t>
  </si>
  <si>
    <t>tourism</t>
  </si>
  <si>
    <t>sport</t>
  </si>
  <si>
    <t>highway</t>
  </si>
  <si>
    <t>sports_centre</t>
  </si>
  <si>
    <t>shop</t>
  </si>
  <si>
    <t>supermarket</t>
  </si>
  <si>
    <t>building</t>
  </si>
  <si>
    <t>community_centre</t>
  </si>
  <si>
    <t>place_of_worship</t>
  </si>
  <si>
    <t>cuisine</t>
  </si>
  <si>
    <t>gambling</t>
  </si>
  <si>
    <t>swimming_pool</t>
  </si>
  <si>
    <t>Supermarket</t>
  </si>
  <si>
    <t>A large store for groceries and other goods.</t>
  </si>
  <si>
    <t>Food</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</si>
  <si>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</si>
  <si>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</si>
  <si>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</si>
  <si>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</si>
  <si>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</si>
  <si>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</si>
  <si>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</si>
  <si>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</si>
  <si>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</si>
  <si>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</si>
  <si>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</si>
  <si>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</si>
  <si>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</si>
  <si>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</si>
  <si>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</si>
  <si>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</si>
  <si>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</si>
  <si>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</si>
  <si>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</si>
  <si>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</si>
  <si>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</si>
  <si>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</si>
  <si>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</si>
  <si>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</si>
  <si>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</si>
  <si>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</si>
  <si>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</si>
  <si>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</si>
  <si>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</si>
  <si>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</si>
  <si>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</si>
  <si>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</si>
  <si>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</si>
  <si>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</si>
  <si>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</si>
  <si>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</si>
  <si>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</si>
  <si>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Health food</t>
  </si>
  <si>
    <t>health_food</t>
  </si>
  <si>
    <t>A health food shop; selling wholefoods, vitamins, nutrition supplements and meat and dairy alternatives</t>
  </si>
  <si>
    <t>market_osm</t>
  </si>
  <si>
    <t>Market</t>
  </si>
  <si>
    <t>marketplace</t>
  </si>
  <si>
    <t>A marketplace where trade is regulated.</t>
  </si>
  <si>
    <t>market</t>
  </si>
  <si>
    <t>market_place</t>
  </si>
  <si>
    <t>public_market</t>
  </si>
  <si>
    <t>Community centre</t>
  </si>
  <si>
    <t>To describe the type of a community centre</t>
  </si>
  <si>
    <t>A place mostly used for local events, festivities and group activities.</t>
  </si>
  <si>
    <t>social_centre</t>
  </si>
  <si>
    <t>A centre of fraternities, sororities, professional societies, union halls and other nonprofit organization.</t>
  </si>
  <si>
    <t>Place of Worship</t>
  </si>
  <si>
    <t>A place where religious services are conducted</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</si>
  <si>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</si>
  <si>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</si>
  <si>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</si>
  <si>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</si>
  <si>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</si>
  <si>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</si>
  <si>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</si>
  <si>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</si>
  <si>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</si>
  <si>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</si>
  <si>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</si>
  <si>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</si>
  <si>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</si>
  <si>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</si>
  <si>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</si>
  <si>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</si>
  <si>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</si>
  <si>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</si>
  <si>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</si>
  <si>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</si>
  <si>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</si>
  <si>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</si>
  <si>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</si>
  <si>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</si>
  <si>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</si>
  <si>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</si>
  <si>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</si>
  <si>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</si>
  <si>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</si>
  <si>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</si>
  <si>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</si>
  <si>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</si>
  <si>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</si>
  <si>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</si>
  <si>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</si>
  <si>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</si>
  <si>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</si>
  <si>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</si>
  <si>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</si>
  <si>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</si>
  <si>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</si>
  <si>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</si>
  <si>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</si>
  <si>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chemist</t>
  </si>
  <si>
    <t>A shop selling articles of personal hygiene, cosmetics, and household cleaning products.</t>
  </si>
  <si>
    <t>restaurant</t>
  </si>
  <si>
    <t>A restaurant sells full sit-down meals with servers, and may sell alcohol.</t>
  </si>
  <si>
    <t>cafe</t>
  </si>
  <si>
    <t>A generally informal place with sit-down facilities selling beverages and light meals and/or snacks.</t>
  </si>
  <si>
    <t>eatery</t>
  </si>
  <si>
    <t>For describing the type of food served at an eating place</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</si>
  <si>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</si>
  <si>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</si>
  <si>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</si>
  <si>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</si>
  <si>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</si>
  <si>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</si>
  <si>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</si>
  <si>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</si>
  <si>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</si>
  <si>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</si>
  <si>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</si>
  <si>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</si>
  <si>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</si>
  <si>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</si>
  <si>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</si>
  <si>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</si>
  <si>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</si>
  <si>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</si>
  <si>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</si>
  <si>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</si>
  <si>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</si>
  <si>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</si>
  <si>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</si>
  <si>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</si>
  <si>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</si>
  <si>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tobacco_osm</t>
  </si>
  <si>
    <t>Tobacconist</t>
  </si>
  <si>
    <t>tobacco</t>
  </si>
  <si>
    <t>A shop selling tobacco, and possibly other convenience items</t>
  </si>
  <si>
    <t>tobacconist</t>
  </si>
  <si>
    <t>Swimming pool</t>
  </si>
  <si>
    <t>A swimming pool (water area only)</t>
  </si>
  <si>
    <t>DISCOURAGED, use leisure=swimming_pool instead</t>
  </si>
  <si>
    <t>yes</t>
  </si>
  <si>
    <t>Shows whether a feature has a swimming pool or not</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</si>
  <si>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</si>
  <si>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</si>
  <si>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</si>
  <si>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</si>
  <si>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</si>
  <si>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</si>
  <si>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</si>
  <si>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</si>
  <si>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</si>
  <si>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</si>
  <si>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</si>
  <si>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</si>
  <si>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</si>
  <si>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</si>
  <si>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</si>
  <si>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</si>
  <si>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</si>
  <si>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</si>
  <si>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</si>
  <si>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</si>
  <si>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</si>
  <si>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</si>
  <si>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</si>
  <si>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</si>
  <si>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</si>
  <si>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</si>
  <si>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</si>
  <si>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</si>
  <si>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</si>
  <si>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</si>
  <si>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</si>
  <si>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</si>
  <si>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</si>
  <si>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</si>
  <si>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</si>
  <si>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</si>
  <si>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</si>
  <si>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population</t>
  </si>
  <si>
    <t>not applicable</t>
  </si>
  <si>
    <t>population:district</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</si>
  <si>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</si>
  <si>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</si>
  <si>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</si>
  <si>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</si>
  <si>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</si>
  <si>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</si>
  <si>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</si>
  <si>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</si>
  <si>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</si>
  <si>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</si>
  <si>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</si>
  <si>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</si>
  <si>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</si>
  <si>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</si>
  <si>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</si>
  <si>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</si>
  <si>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</si>
  <si>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</si>
  <si>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</si>
  <si>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</si>
  <si>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</si>
  <si>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</si>
  <si>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</si>
  <si>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</si>
  <si>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</si>
  <si>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</si>
  <si>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</si>
  <si>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</si>
  <si>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</si>
  <si>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</si>
  <si>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</si>
  <si>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</si>
  <si>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</si>
  <si>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</si>
  <si>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</si>
  <si>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</si>
  <si>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</si>
  <si>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</si>
  <si>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</si>
  <si>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</si>
  <si>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</si>
  <si>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</si>
  <si>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</si>
  <si>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</si>
  <si>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</si>
  <si>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</si>
  <si>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</si>
  <si>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</si>
  <si>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</si>
  <si>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</si>
  <si>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</si>
  <si>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</si>
  <si>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</si>
  <si>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</si>
  <si>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</si>
  <si>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acronym</t>
  </si>
  <si>
    <t>Polygon file detailing urban regions</t>
  </si>
  <si>
    <t>population:subdistrict</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</si>
  <si>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</si>
  <si>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</si>
  <si>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</si>
  <si>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</si>
  <si>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</si>
  <si>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</si>
  <si>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</si>
  <si>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</si>
  <si>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</si>
  <si>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</si>
  <si>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</si>
  <si>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</si>
  <si>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</si>
  <si>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</si>
  <si>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</si>
  <si>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</si>
  <si>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</si>
  <si>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</si>
  <si>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</si>
  <si>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</si>
  <si>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</si>
  <si>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</si>
  <si>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</si>
  <si>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</si>
  <si>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</si>
  <si>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</si>
  <si>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</si>
  <si>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</si>
  <si>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</si>
  <si>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</si>
  <si>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</si>
  <si>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</si>
  <si>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</si>
  <si>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</si>
  <si>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</si>
  <si>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</si>
  <si>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</si>
  <si>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</si>
  <si>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</si>
  <si>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</si>
  <si>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</si>
  <si>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</si>
  <si>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</si>
  <si>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</si>
  <si>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</si>
  <si>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</si>
  <si>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</si>
  <si>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</si>
  <si>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</si>
  <si>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</si>
  <si>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</si>
  <si>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</si>
  <si>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</si>
  <si>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</si>
  <si>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</si>
  <si>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</si>
  <si>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</si>
  <si>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</si>
  <si>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</si>
  <si>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</si>
  <si>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</si>
  <si>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</si>
  <si>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</si>
  <si>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</si>
  <si>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</si>
  <si>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</si>
  <si>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</si>
  <si>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</si>
  <si>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</si>
  <si>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</si>
  <si>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</si>
  <si>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</si>
  <si>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</si>
  <si>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</si>
  <si>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</si>
  <si>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</si>
  <si>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</si>
  <si>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</si>
  <si>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</si>
  <si>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</si>
  <si>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</si>
  <si>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</si>
  <si>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</si>
  <si>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</si>
  <si>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</si>
  <si>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</si>
  <si>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</si>
  <si>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</si>
  <si>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</si>
  <si>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</si>
  <si>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</si>
  <si>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</si>
  <si>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</si>
  <si>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</si>
  <si>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</si>
  <si>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</si>
  <si>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</si>
  <si>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</si>
  <si>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</si>
  <si>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</si>
  <si>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</si>
  <si>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</si>
  <si>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</si>
  <si>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</si>
  <si>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</si>
  <si>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</si>
  <si>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</si>
  <si>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</si>
  <si>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</si>
  <si>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</si>
  <si>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</si>
  <si>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</si>
  <si>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</si>
  <si>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</si>
  <si>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</si>
  <si>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</si>
  <si>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</si>
  <si>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</si>
  <si>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</si>
  <si>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</si>
  <si>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</si>
  <si>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</si>
  <si>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</si>
  <si>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</si>
  <si>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</si>
  <si>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</si>
  <si>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</si>
  <si>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</si>
  <si>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</si>
  <si>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</si>
  <si>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</si>
  <si>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</si>
  <si>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</si>
  <si>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</si>
  <si>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</si>
  <si>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</si>
  <si>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</si>
  <si>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</si>
  <si>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</si>
  <si>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</si>
  <si>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</si>
  <si>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</si>
  <si>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</si>
  <si>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</si>
  <si>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</si>
  <si>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</si>
  <si>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</si>
  <si>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</si>
  <si>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</si>
  <si>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</si>
  <si>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</si>
  <si>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</si>
  <si>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</si>
  <si>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</si>
  <si>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</si>
  <si>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</si>
  <si>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</si>
  <si>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</si>
  <si>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</si>
  <si>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</si>
  <si>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</si>
  <si>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</si>
  <si>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</si>
  <si>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</si>
  <si>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</si>
  <si>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</si>
  <si>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</si>
  <si>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</si>
  <si>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</si>
  <si>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</si>
  <si>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</si>
  <si>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</si>
  <si>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</si>
  <si>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</si>
  <si>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</si>
  <si>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</si>
  <si>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</si>
  <si>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</si>
  <si>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</si>
  <si>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</si>
  <si>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</si>
  <si>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</si>
  <si>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</si>
  <si>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</si>
  <si>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</si>
  <si>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</si>
  <si>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</si>
  <si>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</si>
  <si>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</si>
  <si>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</si>
  <si>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</si>
  <si>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</si>
  <si>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</si>
  <si>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</si>
  <si>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</si>
  <si>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</si>
  <si>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</si>
  <si>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</si>
  <si>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</si>
  <si>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</si>
  <si>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</si>
  <si>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</si>
  <si>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</si>
  <si>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</si>
  <si>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</si>
  <si>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</si>
  <si>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</si>
  <si>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</si>
  <si>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</si>
  <si>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</si>
  <si>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</si>
  <si>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</si>
  <si>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</si>
  <si>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</si>
  <si>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</si>
  <si>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</si>
  <si>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</si>
  <si>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</si>
  <si>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</si>
  <si>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</si>
  <si>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</si>
  <si>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</si>
  <si>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</si>
  <si>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</si>
  <si>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</si>
  <si>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</si>
  <si>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</si>
  <si>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</si>
  <si>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</si>
  <si>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</si>
  <si>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</si>
  <si>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</si>
  <si>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</si>
  <si>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</si>
  <si>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</si>
  <si>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</si>
  <si>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</si>
  <si>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</si>
  <si>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</si>
  <si>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</si>
  <si>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</si>
  <si>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</si>
  <si>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</si>
  <si>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</si>
  <si>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</si>
  <si>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</si>
  <si>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</si>
  <si>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</si>
  <si>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</si>
  <si>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</si>
  <si>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</si>
  <si>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</si>
  <si>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</si>
  <si>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</si>
  <si>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</si>
  <si>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</si>
  <si>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</si>
  <si>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</si>
  <si>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</si>
  <si>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</si>
  <si>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</si>
  <si>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</si>
  <si>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</si>
  <si>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</si>
  <si>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</si>
  <si>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</si>
  <si>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</si>
  <si>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</si>
  <si>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</si>
  <si>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</si>
  <si>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</si>
  <si>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</si>
  <si>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</si>
  <si>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</si>
  <si>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</si>
  <si>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</si>
  <si>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</si>
  <si>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</si>
  <si>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</si>
  <si>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</si>
  <si>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</si>
  <si>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</si>
  <si>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</si>
  <si>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</si>
  <si>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</si>
  <si>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</si>
  <si>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</si>
  <si>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</si>
  <si>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</si>
  <si>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</si>
  <si>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</si>
  <si>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</si>
  <si>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</si>
  <si>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</si>
  <si>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</si>
  <si>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</si>
  <si>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</si>
  <si>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</si>
  <si>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</si>
  <si>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</si>
  <si>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bang_phlat</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</si>
  <si>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</si>
  <si>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</si>
  <si>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</si>
  <si>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</si>
  <si>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</si>
  <si>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</si>
  <si>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</si>
  <si>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</si>
  <si>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</si>
  <si>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</si>
  <si>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</si>
  <si>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</si>
  <si>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</si>
  <si>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</si>
  <si>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</si>
  <si>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</si>
  <si>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</si>
  <si>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</si>
  <si>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</si>
  <si>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</si>
  <si>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</si>
  <si>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</si>
  <si>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</si>
  <si>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</si>
  <si>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</si>
  <si>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</si>
  <si>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</si>
  <si>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</si>
  <si>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</si>
  <si>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</si>
  <si>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</si>
  <si>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</si>
  <si>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</si>
  <si>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</si>
  <si>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</si>
  <si>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</si>
  <si>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</si>
  <si>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</si>
  <si>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</si>
  <si>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</si>
  <si>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</si>
  <si>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</si>
  <si>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</si>
  <si>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</si>
  <si>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</si>
  <si>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</si>
  <si>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</si>
  <si>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</si>
  <si>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</si>
  <si>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</si>
  <si>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</si>
  <si>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</si>
  <si>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</si>
  <si>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</si>
  <si>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</si>
  <si>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</si>
  <si>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</si>
  <si>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</si>
  <si>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</si>
  <si>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</si>
  <si>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</si>
  <si>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</si>
  <si>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</si>
  <si>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</si>
  <si>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</si>
  <si>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</si>
  <si>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</si>
  <si>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</si>
  <si>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</si>
  <si>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</si>
  <si>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</si>
  <si>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</si>
  <si>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</si>
  <si>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</si>
  <si>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</si>
  <si>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</si>
  <si>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</si>
  <si>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</si>
  <si>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</si>
  <si>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</si>
  <si>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</si>
  <si>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</si>
  <si>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</si>
  <si>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</si>
  <si>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</si>
  <si>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</si>
  <si>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</si>
  <si>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</si>
  <si>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</si>
  <si>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</si>
  <si>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</si>
  <si>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</si>
  <si>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</si>
  <si>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</si>
  <si>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</si>
  <si>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</si>
  <si>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</si>
  <si>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</si>
  <si>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</si>
  <si>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</si>
  <si>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</si>
  <si>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</si>
  <si>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</si>
  <si>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</si>
  <si>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</si>
  <si>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</si>
  <si>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</si>
  <si>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</si>
  <si>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</si>
  <si>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</si>
  <si>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</si>
  <si>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</si>
  <si>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</si>
  <si>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</si>
  <si>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</si>
  <si>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</si>
  <si>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</si>
  <si>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</si>
  <si>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</si>
  <si>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</si>
  <si>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</si>
  <si>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</si>
  <si>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</si>
  <si>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</si>
  <si>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</si>
  <si>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</si>
  <si>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</si>
  <si>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</si>
  <si>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</si>
  <si>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</si>
  <si>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</si>
  <si>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</si>
  <si>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</si>
  <si>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</si>
  <si>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</si>
  <si>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</si>
  <si>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</si>
  <si>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</si>
  <si>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</si>
  <si>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</si>
  <si>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</si>
  <si>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</si>
  <si>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</si>
  <si>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</si>
  <si>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</si>
  <si>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</si>
  <si>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</si>
  <si>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</si>
  <si>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</si>
  <si>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</si>
  <si>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</si>
  <si>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</si>
  <si>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</si>
  <si>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</si>
  <si>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</si>
  <si>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</si>
  <si>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</si>
  <si>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</si>
  <si>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</si>
  <si>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</si>
  <si>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</si>
  <si>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</si>
  <si>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</si>
  <si>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</si>
  <si>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</si>
  <si>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</si>
  <si>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</si>
  <si>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</si>
  <si>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</si>
  <si>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</si>
  <si>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</si>
  <si>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</si>
  <si>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</si>
  <si>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</si>
  <si>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</si>
  <si>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</si>
  <si>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</si>
  <si>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</si>
  <si>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</si>
  <si>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</si>
  <si>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</si>
  <si>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</si>
  <si>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</si>
  <si>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</si>
  <si>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</si>
  <si>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</si>
  <si>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</si>
  <si>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</si>
  <si>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</si>
  <si>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</si>
  <si>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</si>
  <si>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</si>
  <si>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</si>
  <si>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</si>
  <si>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</si>
  <si>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</si>
  <si>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</si>
  <si>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</si>
  <si>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</si>
  <si>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</si>
  <si>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</si>
  <si>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</si>
  <si>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</si>
  <si>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</si>
  <si>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</si>
  <si>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</si>
  <si>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</si>
  <si>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</si>
  <si>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</si>
  <si>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</si>
  <si>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</si>
  <si>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</si>
  <si>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</si>
  <si>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</si>
  <si>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</si>
  <si>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</si>
  <si>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</si>
  <si>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</si>
  <si>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</si>
  <si>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</si>
  <si>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</si>
  <si>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</si>
  <si>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</si>
  <si>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</si>
  <si>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</si>
  <si>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</si>
  <si>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</si>
  <si>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</si>
  <si>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</si>
  <si>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</si>
  <si>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</si>
  <si>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</si>
  <si>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</si>
  <si>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</si>
  <si>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</si>
  <si>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</si>
  <si>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</si>
  <si>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</si>
  <si>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</si>
  <si>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</si>
  <si>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</si>
  <si>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</si>
  <si>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</si>
  <si>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</si>
  <si>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</si>
  <si>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</si>
  <si>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</si>
  <si>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</si>
  <si>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</si>
  <si>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</si>
  <si>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</si>
  <si>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</si>
  <si>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</si>
  <si>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</si>
  <si>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</si>
  <si>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</si>
  <si>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</si>
  <si>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</si>
  <si>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</si>
  <si>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</si>
  <si>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</si>
  <si>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</si>
  <si>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</si>
  <si>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</si>
  <si>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</si>
  <si>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</si>
  <si>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</si>
  <si>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</si>
  <si>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</si>
  <si>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</si>
  <si>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</si>
  <si>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</si>
  <si>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</si>
  <si>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</si>
  <si>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</si>
  <si>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</si>
  <si>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</si>
  <si>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</si>
  <si>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</si>
  <si>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</si>
  <si>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</si>
  <si>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</si>
  <si>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</si>
  <si>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</si>
  <si>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</si>
  <si>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</si>
  <si>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</si>
  <si>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</si>
  <si>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</si>
  <si>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</si>
  <si>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</si>
  <si>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</si>
  <si>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</si>
  <si>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</si>
  <si>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</si>
  <si>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</si>
  <si>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</si>
  <si>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</si>
  <si>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</si>
  <si>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</si>
  <si>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</si>
  <si>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</si>
  <si>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</si>
  <si>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</si>
  <si>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</si>
  <si>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</si>
  <si>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</si>
  <si>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</si>
  <si>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</si>
  <si>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</si>
  <si>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</si>
  <si>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</si>
  <si>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</si>
  <si>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</si>
  <si>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</si>
  <si>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</si>
  <si>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</si>
  <si>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</si>
  <si>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</si>
  <si>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</si>
  <si>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</si>
  <si>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</si>
  <si>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</si>
  <si>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</si>
  <si>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</si>
  <si>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</si>
  <si>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</si>
  <si>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</si>
  <si>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</si>
  <si>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</si>
  <si>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</si>
  <si>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</si>
  <si>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</si>
  <si>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</si>
  <si>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</si>
  <si>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</si>
  <si>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</si>
  <si>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</si>
  <si>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</si>
  <si>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</si>
  <si>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</si>
  <si>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</si>
  <si>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</si>
  <si>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</si>
  <si>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</si>
  <si>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</si>
  <si>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</si>
  <si>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</si>
  <si>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</si>
  <si>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</si>
  <si>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</si>
  <si>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</si>
  <si>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</si>
  <si>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</si>
  <si>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</si>
  <si>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</si>
  <si>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</si>
  <si>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</si>
  <si>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</si>
  <si>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</si>
  <si>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</si>
  <si>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</si>
  <si>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</si>
  <si>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</si>
  <si>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</si>
  <si>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</si>
  <si>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</si>
  <si>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</si>
  <si>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</si>
  <si>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</si>
  <si>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</si>
  <si>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</si>
  <si>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</si>
  <si>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</si>
  <si>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</si>
  <si>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</si>
  <si>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</si>
  <si>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</si>
  <si>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</si>
  <si>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</si>
  <si>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</si>
  <si>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</si>
  <si>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</si>
  <si>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</si>
  <si>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</si>
  <si>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</si>
  <si>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</si>
  <si>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</si>
  <si>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</si>
  <si>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</si>
  <si>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</si>
  <si>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</si>
  <si>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</si>
  <si>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</si>
  <si>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</si>
  <si>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</si>
  <si>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</si>
  <si>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</si>
  <si>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</si>
  <si>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</si>
  <si>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</si>
  <si>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</si>
  <si>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ความสมดุลระหว่างการทำงานและการดำเนินชีวิตส่วนตัว ครอบครัว และการพักผ่อน</t>
  </si>
  <si>
    <t>ความรู้สึกของชุมชน</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</si>
  <si>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</si>
  <si>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</si>
  <si>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</si>
  <si>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</si>
  <si>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</si>
  <si>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</si>
  <si>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</si>
  <si>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</si>
  <si>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</si>
  <si>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</si>
  <si>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</si>
  <si>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</si>
  <si>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</si>
  <si>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</si>
  <si>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</si>
  <si>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</si>
  <si>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</si>
  <si>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</si>
  <si>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</si>
  <si>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</si>
  <si>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</si>
  <si>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</si>
  <si>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</si>
  <si>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Security at work or employment means the confidence of people that they will not lose their current job without sufficient or acceptable reason.</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</si>
  <si>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</si>
  <si>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</si>
  <si>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</si>
  <si>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</si>
  <si>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</si>
  <si>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</si>
  <si>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</si>
  <si>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</si>
  <si>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</si>
  <si>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</si>
  <si>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</si>
  <si>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</si>
  <si>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</si>
  <si>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</si>
  <si>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</si>
  <si>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</si>
  <si>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</si>
  <si>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</si>
  <si>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</si>
  <si>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</si>
  <si>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</si>
  <si>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</si>
  <si>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</si>
  <si>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</si>
  <si>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</si>
  <si>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</si>
  <si>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</si>
  <si>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</si>
  <si>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</si>
  <si>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</si>
  <si>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</si>
  <si>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</si>
  <si>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</si>
  <si>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</si>
  <si>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</si>
  <si>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</si>
  <si>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</si>
  <si>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</si>
  <si>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</si>
  <si>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</si>
  <si>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</si>
  <si>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</si>
  <si>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</si>
  <si>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</si>
  <si>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</si>
  <si>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</si>
  <si>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</si>
  <si>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</si>
  <si>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</si>
  <si>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</si>
  <si>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</si>
  <si>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</si>
  <si>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</si>
  <si>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</si>
  <si>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</si>
  <si>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</si>
  <si>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</si>
  <si>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</si>
  <si>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</si>
  <si>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</si>
  <si>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</si>
  <si>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</si>
  <si>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</si>
  <si>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</si>
  <si>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</si>
  <si>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</si>
  <si>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</si>
  <si>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</si>
  <si>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</si>
  <si>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</si>
  <si>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</si>
  <si>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</si>
  <si>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</si>
  <si>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</si>
  <si>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</si>
  <si>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</si>
  <si>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</si>
  <si>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</si>
  <si>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</si>
  <si>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</si>
  <si>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</si>
  <si>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</si>
  <si>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</si>
  <si>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</si>
  <si>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</si>
  <si>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</si>
  <si>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</si>
  <si>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</si>
  <si>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</si>
  <si>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</si>
  <si>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</si>
  <si>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</si>
  <si>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</si>
  <si>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</si>
  <si>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</si>
  <si>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</si>
  <si>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</si>
  <si>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</si>
  <si>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</si>
  <si>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</si>
  <si>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</si>
  <si>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</si>
  <si>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</si>
  <si>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</si>
  <si>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</si>
  <si>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</si>
  <si>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</si>
  <si>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</si>
  <si>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</si>
  <si>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</si>
  <si>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</si>
  <si>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</si>
  <si>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</si>
  <si>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</si>
  <si>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</si>
  <si>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</si>
  <si>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</si>
  <si>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</si>
  <si>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</si>
  <si>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</si>
  <si>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</si>
  <si>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</si>
  <si>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</si>
  <si>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</si>
  <si>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</si>
  <si>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</si>
  <si>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</si>
  <si>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</si>
  <si>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</si>
  <si>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</si>
  <si>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</si>
  <si>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</si>
  <si>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</si>
  <si>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</si>
  <si>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</si>
  <si>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</si>
  <si>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</si>
  <si>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</si>
  <si>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</si>
  <si>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</si>
  <si>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</si>
  <si>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</si>
  <si>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</si>
  <si>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</si>
  <si>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</si>
  <si>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</si>
  <si>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</si>
  <si>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</si>
  <si>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</si>
  <si>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</si>
  <si>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</si>
  <si>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</si>
  <si>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</si>
  <si>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</si>
  <si>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</si>
  <si>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</si>
  <si>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</si>
  <si>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</si>
  <si>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</si>
  <si>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</si>
  <si>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</si>
  <si>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</si>
  <si>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</si>
  <si>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</si>
  <si>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</si>
  <si>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</si>
  <si>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</si>
  <si>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</si>
  <si>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</si>
  <si>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</si>
  <si>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</si>
  <si>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</si>
  <si>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</si>
  <si>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</si>
  <si>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</si>
  <si>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</si>
  <si>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</si>
  <si>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</si>
  <si>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</si>
  <si>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</si>
  <si>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</si>
  <si>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</si>
  <si>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</si>
  <si>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</si>
  <si>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</si>
  <si>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</si>
  <si>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</si>
  <si>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</si>
  <si>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</si>
  <si>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</si>
  <si>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</si>
  <si>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</si>
  <si>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</si>
  <si>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</si>
  <si>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</si>
  <si>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</si>
  <si>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</si>
  <si>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</si>
  <si>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</si>
  <si>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</si>
  <si>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</si>
  <si>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</si>
  <si>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</si>
  <si>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</si>
  <si>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</si>
  <si>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</si>
  <si>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</si>
  <si>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</si>
  <si>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</si>
  <si>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</si>
  <si>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</si>
  <si>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</si>
  <si>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</si>
  <si>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</si>
  <si>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</si>
  <si>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</si>
  <si>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</si>
  <si>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</si>
  <si>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</si>
  <si>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</si>
  <si>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</si>
  <si>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</si>
  <si>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</si>
  <si>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</si>
  <si>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</si>
  <si>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</si>
  <si>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</si>
  <si>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</si>
  <si>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</si>
  <si>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</si>
  <si>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</si>
  <si>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</si>
  <si>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</si>
  <si>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</si>
  <si>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</si>
  <si>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</si>
  <si>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</si>
  <si>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</si>
  <si>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</si>
  <si>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</si>
  <si>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</si>
  <si>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</si>
  <si>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</si>
  <si>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</si>
  <si>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</si>
  <si>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</si>
  <si>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</si>
  <si>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</si>
  <si>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</si>
  <si>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</si>
  <si>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</si>
  <si>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</si>
  <si>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</si>
  <si>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</si>
  <si>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</si>
  <si>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</si>
  <si>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</si>
  <si>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</si>
  <si>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</si>
  <si>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</si>
  <si>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</si>
  <si>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</si>
  <si>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</si>
  <si>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</si>
  <si>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</si>
  <si>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</si>
  <si>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</si>
  <si>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</si>
  <si>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</si>
  <si>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</si>
  <si>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</si>
  <si>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</si>
  <si>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</si>
  <si>
    <t>population (persons)</t>
  </si>
  <si>
    <t>houses</t>
  </si>
  <si>
    <t>count of communities</t>
  </si>
  <si>
    <t>population in community</t>
  </si>
  <si>
    <t>population out community</t>
  </si>
  <si>
    <t xml:space="preserve">Crime-prone areas </t>
  </si>
  <si>
    <t>Road accident prone areas</t>
  </si>
  <si>
    <t>Fresh Market</t>
  </si>
  <si>
    <t>Flea Market</t>
  </si>
  <si>
    <t>Convenience stores</t>
  </si>
  <si>
    <t>Public Health Centres</t>
  </si>
  <si>
    <t>Hospitals</t>
  </si>
  <si>
    <t>Elderly Clubs</t>
  </si>
  <si>
    <t>Fire Stations</t>
  </si>
  <si>
    <t>Metropolitan Police Stations</t>
  </si>
  <si>
    <t>Mosques</t>
  </si>
  <si>
    <t>Shrines</t>
  </si>
  <si>
    <t>Schools</t>
  </si>
  <si>
    <t xml:space="preserve">Vocational training center </t>
  </si>
  <si>
    <t>Roads / Soi with flood problems</t>
  </si>
  <si>
    <t>Roads/Soi with traffic congestion problems</t>
  </si>
  <si>
    <t>Sports Ground</t>
  </si>
  <si>
    <t>Book house</t>
  </si>
  <si>
    <t>Bang Phlat district, July 2020</t>
  </si>
  <si>
    <t>Bang Phlat liveability indicators 2020-08-15</t>
  </si>
  <si>
    <t>Preschool Centre</t>
  </si>
  <si>
    <t>population_persons</t>
  </si>
  <si>
    <t>population_houses</t>
  </si>
  <si>
    <t>community_count</t>
  </si>
  <si>
    <t>community_population_in</t>
  </si>
  <si>
    <t>community_population_out</t>
  </si>
  <si>
    <t>vulnerable_crime</t>
  </si>
  <si>
    <t>vulnerable_road_accident</t>
  </si>
  <si>
    <t>market_fresh</t>
  </si>
  <si>
    <t>market_flea</t>
  </si>
  <si>
    <t>convenience_stores</t>
  </si>
  <si>
    <t>health_hospitals</t>
  </si>
  <si>
    <t>health_elderly_clubs</t>
  </si>
  <si>
    <t>fire_stations</t>
  </si>
  <si>
    <t>police_stations</t>
  </si>
  <si>
    <t>regious_sites_temples</t>
  </si>
  <si>
    <t>regious_sites_mosques</t>
  </si>
  <si>
    <t>regious_sites_shrines</t>
  </si>
  <si>
    <t>education_schools</t>
  </si>
  <si>
    <t>education_preschool</t>
  </si>
  <si>
    <t>education_vocational</t>
  </si>
  <si>
    <t>roads_flooding</t>
  </si>
  <si>
    <t>roads_congestion</t>
  </si>
  <si>
    <t>culture_sports</t>
  </si>
  <si>
    <t>culture_book_house</t>
  </si>
  <si>
    <t>culture_museums</t>
  </si>
  <si>
    <t>Data at district level were prepared by the Bangkok Metropolitan Administration and supplied as an Excel workbook for a series of Bang Phlat specific indicators</t>
  </si>
  <si>
    <t>The number of population in Bang Phlat district by sub district in year 2019 was recorded.</t>
  </si>
  <si>
    <t>The number of houses in Bang Phlat district by sub district in year 2019 was recorded.</t>
  </si>
  <si>
    <t>The count of communities in year 2019 was recorded.</t>
  </si>
  <si>
    <t>The population in communities in year 2019 was recorded.</t>
  </si>
  <si>
    <t>The population out of communities in year 2019 was recorded.</t>
  </si>
  <si>
    <t>The number of fresh markets in year 2018 was recorded.</t>
  </si>
  <si>
    <t>The number of flea markets in year 2018 was recorded.</t>
  </si>
  <si>
    <t>The number of convenience stores (such as supermarkets, mini-mart) in year 2018 was recorded.</t>
  </si>
  <si>
    <t>The number of public health centres in year 2018 was recorded.</t>
  </si>
  <si>
    <t>The number of hospitals in year 2018 was recorded.</t>
  </si>
  <si>
    <t>The number of elderly clubs in year 2018 was recorded.</t>
  </si>
  <si>
    <t>The number of fire stations a in year 2018 was recorded.</t>
  </si>
  <si>
    <t>The number of metropolitan police stations in year 2018 was recorded.</t>
  </si>
  <si>
    <t>The number of temples in year 2018 was recorded.</t>
  </si>
  <si>
    <t>The number of mosques in year 2018 was recorded.</t>
  </si>
  <si>
    <t>The number of shrines in year 2018 was recorded.</t>
  </si>
  <si>
    <t>The numer of schools in year 2018 was recorded.</t>
  </si>
  <si>
    <t>The numer of preschool centre in year 2018 was recorded.</t>
  </si>
  <si>
    <t>The numer of vocational training center in year 2018 was recorded.</t>
  </si>
  <si>
    <t>The number of roads / soi with flood problems  in year 2018 was recorded.</t>
  </si>
  <si>
    <t>The number of roads/soi with traffic congestion problems (during rush hour, morning and evening) in year 2018 was recorded.</t>
  </si>
  <si>
    <t>The number of sports ground in year 2018 was recorded.</t>
  </si>
  <si>
    <t>The number of libraries in year 2018 was recorded.</t>
  </si>
  <si>
    <t>The number of museum in year 2018 was recorded.</t>
  </si>
  <si>
    <t>pop</t>
  </si>
  <si>
    <t>commu</t>
  </si>
  <si>
    <t>cri-ac</t>
  </si>
  <si>
    <t>con sto</t>
  </si>
  <si>
    <t>health</t>
  </si>
  <si>
    <t>Fire Station</t>
  </si>
  <si>
    <t>religious sites</t>
  </si>
  <si>
    <t>school</t>
  </si>
  <si>
    <t>flood</t>
  </si>
  <si>
    <t>traffic</t>
  </si>
  <si>
    <t>The number of population in Bang Phlat district by sub district in year 2019</t>
  </si>
  <si>
    <t>The number of houses in Bang Phlat district by sub district in year 2019</t>
  </si>
  <si>
    <t>The count of communities in year 2019</t>
  </si>
  <si>
    <t>The population in communities in year 2019</t>
  </si>
  <si>
    <t>The population out of communities in year 2019</t>
  </si>
  <si>
    <t>The count of crime-prone areas in year 2018</t>
  </si>
  <si>
    <t>The count of road accident prone areas in year 2018</t>
  </si>
  <si>
    <t>The number of fresh markets in year 2018</t>
  </si>
  <si>
    <t>The number of flea markets in year 2018</t>
  </si>
  <si>
    <t>The number of convenience stores (such as supermarkets, mini-mart) in year 2018</t>
  </si>
  <si>
    <t>The number of public health centres in year 2018</t>
  </si>
  <si>
    <t>The number of hospitals in year 2018</t>
  </si>
  <si>
    <t>The number of elderly clubs in year 2018</t>
  </si>
  <si>
    <t>The number of fire stations a in year 2018</t>
  </si>
  <si>
    <t>The number of metropolitan police stations in year 2018</t>
  </si>
  <si>
    <t>The number of temples in year 2018</t>
  </si>
  <si>
    <t>The number of mosques in year 2018</t>
  </si>
  <si>
    <t>The number of shrines in year 2018</t>
  </si>
  <si>
    <t>The numer of schools in year 2018</t>
  </si>
  <si>
    <t>The numer of preschool centre in year 2018</t>
  </si>
  <si>
    <t>The numer of vocational training center in year 2018</t>
  </si>
  <si>
    <t>The number of roads / soi with flood problems  in year 2018</t>
  </si>
  <si>
    <t>The number of roads/soi with traffic congestion problems (during rush hour, morning and evening) in year 2018</t>
  </si>
  <si>
    <t>The number of sports ground in year 2018</t>
  </si>
  <si>
    <t>The number of libraries in year 2018</t>
  </si>
  <si>
    <t>The number of museum in year 2018</t>
  </si>
  <si>
    <t>The count of crime-prone areas in year 2018was recorded.</t>
  </si>
  <si>
    <t>The count of road accident prone areas in year 2018 was recorded.</t>
  </si>
  <si>
    <t>./data/Thai/_from BMA/20200824/BangPhlat _BKK liveability indicators _1_kn20200815_cleaned.xlsx:9</t>
  </si>
  <si>
    <t>boundaries,boundaries</t>
  </si>
  <si>
    <t>region_where_clause_id</t>
  </si>
  <si>
    <t>region_where_clause_match</t>
  </si>
  <si>
    <t>id to match to identify region</t>
  </si>
  <si>
    <t>value of 'region_where_clause_id' to use to identify region</t>
  </si>
  <si>
    <t>changwat_en</t>
  </si>
  <si>
    <t>district_en</t>
  </si>
  <si>
    <t xml:space="preserve">The data table "Poverty Indicators 2017: Cost Dimensions with records for Bangkok overall, districts, and subdistricts" was retrieved from the Thai National Statistical Office (NSO).  Data were cleaned for processing and aligned with area IDs. </t>
  </si>
  <si>
    <t xml:space="preserve">The data table "Poverty Indicators 2017: Cost Dimensions with records for Bangkok overall, districts, and subdistricts" was retrieved from the Thai National Statistical Office (NSO).  Data were cleaned for processing and aligned with area IDs.  </t>
  </si>
  <si>
    <t>regions_of_interest</t>
  </si>
  <si>
    <t>Specific regions of interest to highlight, e.g. in plots</t>
  </si>
  <si>
    <t>regions_of_interest_variable</t>
  </si>
  <si>
    <t>subdistrict_en</t>
  </si>
  <si>
    <t>Bang Phlat, Suan Luang, Nong Chok</t>
  </si>
  <si>
    <t>regions_of_interest_scale</t>
  </si>
  <si>
    <t>Bang Phlat, Bang O, Bang Bamru, Bang Yi Khan</t>
  </si>
  <si>
    <t>front_matter</t>
  </si>
  <si>
    <t>K Nitvimol, C Higgs</t>
  </si>
  <si>
    <t>Include 'About' section?</t>
  </si>
  <si>
    <t>Include technical documentation section?</t>
  </si>
  <si>
    <t>technical_documentation</t>
  </si>
  <si>
    <t>Population and communities,City problems impacting health and wellbeing,Health-promoting environments,Enhancing quality of life</t>
  </si>
  <si>
    <t>The number of restaurants within each analysis area was recorded.</t>
  </si>
  <si>
    <t>The number of supermarkets within each analysis area was recorded.</t>
  </si>
  <si>
    <t>The number of minimarts within each analysis area was recorded.</t>
  </si>
  <si>
    <t>The number of stalls within each analysis area was recorded.</t>
  </si>
  <si>
    <t>The number of markets within each analysis area was recorded.</t>
  </si>
  <si>
    <t>The average monthly cost of living per person within each analysis area was recorded.</t>
  </si>
  <si>
    <t>The coefficient of inequality within each analysis area was recorded.  Also known as the Gini coefficient, this is defined as a ratio between 0 and 1 and is here expressed as a percentage. A low Gini coefficient is suggestive of equality in income distribution. Higher values are indicative of an increasingly disparate income distribution.  Expressed as a percentage,  0 means absolute equality (Everyone has the same income) and 100 means complete inequality.   The Gini coefficient calculation is based on the assumption that no one has a lower income than zero.</t>
  </si>
  <si>
    <t>Sewerage refers to the management of waste and surface water by drains.  Sewage means total waste water from households, commercial establishments, government agencies, hospitals, industrial and others sites, including run-off from rainstorms as well as waste water from agriculture and fisheries.</t>
  </si>
  <si>
    <t>Water quality refers to the physical, chemical, biological and sensory properties (for example, taste) of water. Water pollution means the presence of toxic chemicals in groundwater and biological substances in excess of what is found in natural water and which may pose a threat to human health and / or the environment.</t>
  </si>
  <si>
    <t>Air quality refers to the weather conditions within the area around us. High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</si>
  <si>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occurances of stationary vehicles on long roads </t>
  </si>
  <si>
    <t>Garbage (waste) means unwanted or unusable materials or any substances that are discarded after first use or unable to be reused and may be considered to be a co-product that has little economic value.  Waste is divided into 5 categories which are liquid waste, solid waste, organic waste, recyclable waste and hazardous waste.</t>
  </si>
  <si>
    <t>Floods means large amounts of water overflowing into normal land.</t>
  </si>
  <si>
    <t xml:space="preserve">Environmental safety in an urban context refers to minimisation of risk of fire, crime and road accidents. </t>
  </si>
  <si>
    <t>Passive recreation means recreational activities that do not require facilities such as a stadium or pavilion (walking, picnic, camping, swimming, biking, hiking, observing and photographing nature ).  Physical activity means an individual or team activity that has a structure that requires facilities, courses, courts, or special equipment (football, golf, tennis, et cetera).</t>
  </si>
  <si>
    <t>Greater tree coverage refers to canopy trees, being large trees with thick canopies or foliage coverings.</t>
  </si>
  <si>
    <t xml:space="preserve">Public Parks and open spaces refer to official and unofficial land reserved for sports and recreation, preserving the natural environment and providing green space for urban flood management.  The development of green areas, gardens and open spaces can increase the value of land, for example by adding amenities to create happiness or enjoyment for the public, or promoting activities to strengthen family relationships within an area. Examples of such sites include botanical parks, sports fields, children's playgrounds, marshes with water sports / fishing / community swimming pools, camps, picnic activities for families, dog parks. </t>
  </si>
  <si>
    <t>Mass transportation systems refer to public transport in the metropolitan area, usually consisting of buses subway and elevated trains.   Convenient public transportation access means refers to public transport stops accessible within a walkable distance (e.g. 500 metres) of a reference point, such as homes, schools, workplaces, markets, etc. Additional characteristics includ: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</si>
  <si>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of safety and value for money.</t>
  </si>
  <si>
    <t>Safe drinking water means water that is not contaminated with infectious substances, toxins or dangerous chemicals such as radioactive substances. It is to be of acceptable quality for safe drinking or use in food preparation</t>
  </si>
  <si>
    <t>Housing affordability refers to the capacity to purchase a house, which typically revolves around the ability to qualify for the purchase mortgage.</t>
  </si>
  <si>
    <t>Fuel access means the use of liquefied petroleum gas fuels or LPG, in particular for cooking purposes.</t>
  </si>
  <si>
    <t>Healthy population refers to the health status and health outcomes within the population.</t>
  </si>
  <si>
    <t>Good quality education means that all learners learn the value of humanity, have the knowledge needed to make an impact in improving the quality of life and well-being of each individual, as well as participating in sustainable social and economic development.   Important basic education encompasses an acceptable level of literacy and numeracy, basic scientific knowledge as well as life skills, including awareness and disease prevention.  Note: the secondary schools are not under the BMA’s responsibility.</t>
  </si>
  <si>
    <t>Access to cultural facilities means that people have access to various locations for increasing their happiness and promoting good actions. Such places or facilities include religious sites, museums, theaters, arts and craft centers, theatre, as well as cultural and music events in communities or neighborhoods.</t>
  </si>
  <si>
    <t xml:space="preserve">Wage means the money agreed upon by an employer and employees to be paid in compensation for normal working hours according to the employment contract.  The wage may be paid on a periodic basis, or according to the work done by the employee during normal working hours of the working day.  The wage includes the money that an employer pays to an employee on holidays and days off for which the employee does not work.  Fair wage means the wage rate for an employee under the national wage laws, such as the minimum wage, overtime pay, holiday pay, social security payment, etc.  Cost of living means the cost of a person or goods used to purchase goods and services according to the type and quantity needed for living, such as home expenses.  </t>
  </si>
  <si>
    <t>Access to local amenity near home refer to services provided by the BMA, as follows: community centres; public health centres; hospitals; schools; youth centres; and district offices.</t>
  </si>
  <si>
    <t>Work/life balance means that time spent dedicated to work, family, society and oneself has the right proportions to be considered well balanced.</t>
  </si>
  <si>
    <t>Sense of community refers to the feeling of people in a community that they are a part of that community, and share a desire to be involved in the sustainable development of that community.</t>
  </si>
  <si>
    <t>Definition</t>
  </si>
  <si>
    <t xml:space="preserve">Population statistics targetting Bangkok in 2018 were received from the Bangkok Metropolitan Administration, indexed by subdistrict. </t>
  </si>
  <si>
    <t>Population data were linked with boundaries using corresponding subdistrict ID numbers, and were used to create plots of the Bang Phlat indicator values for subdistricts by population in 2018.</t>
  </si>
  <si>
    <t>Accessibility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</si>
  <si>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Combined BMA railway stations (BTS, MRT, airtportlink, and other train stations; BMA, 2014) were analysed for Accessibility using an OSM pedestrian network, derived using OSMnx.</t>
  </si>
  <si>
    <t>Accessibility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</si>
  <si>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Ferry terminals / quays along the Chao Praya river and Canal Sansabai (BMA, 2014) were combined and analysed for Accessibility using an OSM pedestrian network, derived using OSMnx.</t>
  </si>
  <si>
    <t>golf IS NULL, water_feature = FALSE</t>
  </si>
  <si>
    <t>Additional string for public area criteria</t>
  </si>
  <si>
    <t xml:space="preserve"> AND </t>
  </si>
  <si>
    <t>{x}</t>
  </si>
  <si>
    <t>comma-seperated list</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</si>
  <si>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</si>
  <si>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</si>
  <si>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("{0}" IS NULL OR "{0}" NOT IN {1})</t>
  </si>
  <si>
    <t>json</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</si>
  <si>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</si>
  <si>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</si>
  <si>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t>
  </si>
  <si>
    <t>addr:city,addr:full,addr:place,addr:postcode,addr:province,addr:street,website,wikipedia,description,addr:housenumber,addr:interpolation,designation,email,phone,ref:capad2014_osm,nswlpi:cadid,wikidata,url</t>
  </si>
  <si>
    <t>These tags are to be joined in a comma seperated list, once they have been enclosed in single quotation marks</t>
  </si>
  <si>
    <t>'{x}'</t>
  </si>
  <si>
    <t>( area_ha &gt; 0.5 AND roundness &lt; 0.25) OR ( waterway IS NOT NULL OR river IS NOT NULL )</t>
  </si>
  <si>
    <t>This is an SQL expression for used to define a linear feature based on morphological or attribute criteria.</t>
  </si>
  <si>
    <t>string</t>
  </si>
  <si>
    <t>river,riverbank,riverbed,strait,waterway,stream,ditch,river,drain,canal,rapids,drystream,brook,derelict_canal,fairway</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</si>
  <si>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</si>
  <si>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os_linear</t>
  </si>
  <si>
    <t>swimming,surfing,canoe,scuba_diving,rowing,sailing,fishing,water_ski,water_sports,diving,windsurfing,canoeing,kayak</t>
  </si>
  <si>
    <t>These tags are to be joined in a comma seperated list, once they have been enclosed in single quotation marks. These tags are indicative of water features which will be excluded from consideration.</t>
  </si>
  <si>
    <t>os_water_sports</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</si>
  <si>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</si>
  <si>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</si>
  <si>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os_water</t>
  </si>
  <si>
    <t>{"access":["employee","no","private","privates","staff"],"landuse":["military","industrial"]}</t>
  </si>
  <si>
    <t>Where the keys in this json snippet are found to have values in their associated lists, these are grounds for exclusion.  This snippet is used to format exclusion criteria using OR logic.</t>
  </si>
  <si>
    <t xml:space="preserve"> OR </t>
  </si>
  <si>
    <t>"{0}" IN {1}</t>
  </si>
  <si>
    <t>os_excluded_values</t>
  </si>
  <si>
    <t>military,agricultural,forestry</t>
  </si>
  <si>
    <t>Tags are joined using OR logic, and are used to define exclusion criteria where values are not null</t>
  </si>
  <si>
    <t>"{x}" IS NOT NULL</t>
  </si>
  <si>
    <t>os_excluded_keys</t>
  </si>
  <si>
    <t>national_park,nature_reserve,forest,state_forest,state_park,regional_park,park,county_park</t>
  </si>
  <si>
    <t>common,conservation,forest,garden,leisure,park,recreation_ground,sport,trees,village_green,winter_sports,wood,dog_park,nature_reserve,off_leash,sports_centre,riverbank,beach</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</si>
  <si>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</si>
  <si>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</si>
  <si>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</si>
  <si>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p.{x}</t>
  </si>
  <si>
    <t>os_inclusion</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</si>
  <si>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</si>
  <si>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 keys are assumed to be present on OSM features in order to evaluate values (null or otherwise); if they don't exist, they are created with null values when setting up OSM data</t>
  </si>
  <si>
    <t>os_required</t>
  </si>
  <si>
    <t>criteria</t>
  </si>
  <si>
    <t>explanation</t>
  </si>
  <si>
    <t>join</t>
  </si>
  <si>
    <t>comprehension</t>
  </si>
  <si>
    <t>variable</t>
  </si>
  <si>
    <t>Any additional notes for this resource.</t>
  </si>
  <si>
    <t>Any citations for this resources.</t>
  </si>
  <si>
    <t>If the data is to be graphed as a scatterplot and barchart, the area scale to use for this.</t>
  </si>
  <si>
    <t>A particular value representing no data for a particular raster cell.  The data product documentation may describe this value.</t>
  </si>
  <si>
    <t>The statistic to be used to summarise the raster data for the specified area scale (for example, 'mean' or 'std' for standard deviation)</t>
  </si>
  <si>
    <t>An offset amount for the raster data, if required (else, 0)</t>
  </si>
  <si>
    <t>A multiplication factor for the raster data (for example, for scaling proportions to percentages)</t>
  </si>
  <si>
    <t>The theoretical range of values in the data [minimum, maximum], to aid scaling up to the intended units.  The data product documentation may describe these values.</t>
  </si>
  <si>
    <t>A scaling factor for raster data in order to display meaningful units.  The data product documentation may describe this value.</t>
  </si>
  <si>
    <t>The raster band containing data to be extracted</t>
  </si>
  <si>
    <t xml:space="preserve">Optional field present in the data which contains additional data to be displayed </t>
  </si>
  <si>
    <t>Optional name to display on hover for the interactive output report maps</t>
  </si>
  <si>
    <t>An optional comma seperated list indicating variables for longitude and latitude present in a linkage dataset that can be used to overlay additional data (e.g. monitoring station point locations) when producing static or interactive maps for the output report</t>
  </si>
  <si>
    <r>
      <t xml:space="preserve">an optional comma seperated list of rates to calculate for a linkage-based count indicator: </t>
    </r>
    <r>
      <rPr>
        <i/>
        <sz val="11"/>
        <color theme="1"/>
        <rFont val="Calibri"/>
        <family val="2"/>
        <scheme val="minor"/>
      </rPr>
      <t>overall</t>
    </r>
    <r>
      <rPr>
        <sz val="11"/>
        <color theme="1"/>
        <rFont val="Calibri"/>
        <family val="2"/>
        <scheme val="minor"/>
      </rPr>
      <t xml:space="preserve"> (the direct measure, which is default); </t>
    </r>
    <r>
      <rPr>
        <i/>
        <sz val="11"/>
        <color theme="1"/>
        <rFont val="Calibri"/>
        <family val="2"/>
        <scheme val="minor"/>
      </rPr>
      <t>area</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square kilometres (e.g. area:1 gives number per sqkm of a count indicator); </t>
    </r>
    <r>
      <rPr>
        <i/>
        <sz val="11"/>
        <color theme="1"/>
        <rFont val="Calibri"/>
        <family val="2"/>
        <scheme val="minor"/>
      </rPr>
      <t>household</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households; and </t>
    </r>
    <r>
      <rPr>
        <i/>
        <sz val="11"/>
        <color theme="1"/>
        <rFont val="Calibri"/>
        <family val="2"/>
        <scheme val="minor"/>
      </rPr>
      <t>population</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population.  These are calculated as seperate indicators for each area scale defined for this measure, and the name of the indicators is modified according to the values provided.</t>
    </r>
  </si>
  <si>
    <t>A column in a linkage dataset to be filled downwards if there are any blanks, under the assumption that this is appropriate</t>
  </si>
  <si>
    <t>The target of this indicator, including direction (this is not directly used to create a dichotomous measure, however it may be recorded here to support later entry in the ISID web portal)</t>
  </si>
  <si>
    <t>If any aggregation is to be undertaken when undertaking summaries of areas defined in the resource data (for linkage data)</t>
  </si>
  <si>
    <t>The units of the indicator (e.g. a number #, a percentage %, days, mg/L, etc)</t>
  </si>
  <si>
    <t>An optional formula that can be provided to derive a measure using another column in an Excel linkage worksheet</t>
  </si>
  <si>
    <t>The name of the field in the Excel workbook to be mapped, or else a simple name to be used when mapping this measure</t>
  </si>
  <si>
    <r>
      <t xml:space="preserve">The area scales (corresponding to areas of interest defined in </t>
    </r>
    <r>
      <rPr>
        <b/>
        <i/>
        <sz val="11"/>
        <color theme="1"/>
        <rFont val="Calibri"/>
        <family val="2"/>
        <scheme val="minor"/>
      </rPr>
      <t>Parameters</t>
    </r>
    <r>
      <rPr>
        <sz val="11"/>
        <color theme="1"/>
        <rFont val="Calibri"/>
        <family val="2"/>
        <scheme val="minor"/>
      </rPr>
      <t>) measures are to be calculated for using this resource</t>
    </r>
  </si>
  <si>
    <t>The resolution of the data (e.g. 'subdistrict' for population data, or 'area summary' for linkage indicators, or in metres where this relates to a raster source, otherwise the geometry type/scale for vector data)</t>
  </si>
  <si>
    <t>The URL for the licence agreement, where known</t>
  </si>
  <si>
    <t>The licence agreement for the resource, if any</t>
  </si>
  <si>
    <t>The date the resource was acquired</t>
  </si>
  <si>
    <t>The URL for the resource, where applicable</t>
  </si>
  <si>
    <t>The spatial reference EPSG numeric code for any spatial data used (e.g. 4326, or 32647)</t>
  </si>
  <si>
    <t>If any special encoding has been used for the data (e.g. Bangkok GIS shape files had TIS-620 encoding; this was the only case where this field was used)</t>
  </si>
  <si>
    <t>The data type of the resource, for example 'float' (or floating point, e.g. 0.848411), 'integer' (e.g. 4561), raster:float64 (raster data containing floating point values).  If in doubt, you can copy examples used by other similar indicators already specified.</t>
  </si>
  <si>
    <t>If the resource is an Excel workbook, the name of the worksheet in which the data is located.</t>
  </si>
  <si>
    <t>The location of the resource, relative to the project root directory.  Note that unix format is required, with forward slashes instead of backward slashes for directory paths.</t>
  </si>
  <si>
    <t>An optional comma-seperated list of United Nations Sustainable Development Goal (SDGs) numbers the indicator is associated with</t>
  </si>
  <si>
    <t>The methods used for the specific purpose the resource is being used for.  These are reported in the project output, for example, as methods used for a specific indicator.</t>
  </si>
  <si>
    <t>Any methods, including details about data retrieval, for the overall dataset.  This is reported in the project output.</t>
  </si>
  <si>
    <t>The data publisher or custodian</t>
  </si>
  <si>
    <t>The year the resource is intended to represent in this project</t>
  </si>
  <si>
    <t>The year the dataset was published</t>
  </si>
  <si>
    <t>The name of the dataset from which this resource is drawn.</t>
  </si>
  <si>
    <t>The study region the resource is to be used for (e.g. 'Bangkok', or 'Bang Phlat')</t>
  </si>
  <si>
    <r>
      <t>The type of this resource with regard to its purpose (e.g. types of indicators include 'linkage', 'access', and 'raster'; the type of 'destinations' is the '</t>
    </r>
    <r>
      <rPr>
        <i/>
        <sz val="11"/>
        <color theme="1"/>
        <rFont val="Calibri"/>
        <family val="2"/>
        <scheme val="minor"/>
      </rPr>
      <t>name_s'</t>
    </r>
    <r>
      <rPr>
        <sz val="11"/>
        <color theme="1"/>
        <rFont val="Calibri"/>
        <family val="2"/>
        <scheme val="minor"/>
      </rPr>
      <t xml:space="preserve"> value of the access indicator they are to be used to calculate)</t>
    </r>
  </si>
  <si>
    <t>The use to which the resource will be put (e.g. 'boundaries','methods', 'population', or 'indicators')</t>
  </si>
  <si>
    <t>The variable name used for this resource (lower case, no special characters)</t>
  </si>
  <si>
    <t>The name of this indicator measure</t>
  </si>
  <si>
    <t>The corresponding category for this resource entry.  These form sub-sections in the final output report.</t>
  </si>
  <si>
    <r>
      <t>The Bangkok indicator dimension, as listed in the '</t>
    </r>
    <r>
      <rPr>
        <b/>
        <i/>
        <sz val="11"/>
        <color theme="1"/>
        <rFont val="Calibri"/>
        <family val="2"/>
        <scheme val="minor"/>
      </rPr>
      <t>2020 indicators</t>
    </r>
    <r>
      <rPr>
        <sz val="11"/>
        <color theme="1"/>
        <rFont val="Calibri"/>
        <family val="2"/>
        <scheme val="minor"/>
      </rPr>
      <t>' worksheet, for this resource entry if any; or, one of the conceptual categories of 'Study region boundaries' or 'Population and communities'.  These are used as chapters in the generated report on project resources and indicators.</t>
    </r>
  </si>
  <si>
    <t>A catalog of project resources (rows) aligned with specific usage (for example, for calculating a specific indicator) including key details required for processing including, provenance, currency, licence requirements, storage location, and any usage notes.  The columns are as follows:</t>
  </si>
  <si>
    <t>Resources</t>
  </si>
  <si>
    <t>Each row is a specific parameter, and columns may be appended for new study regions that may be processed.   See the parameter sheet for explanations of project specific parameters that may be modified.</t>
  </si>
  <si>
    <t>Parameters</t>
  </si>
  <si>
    <t>The initial set of indicators discussed for the project in 2019</t>
  </si>
  <si>
    <t>2019 indicators (for reference)</t>
  </si>
  <si>
    <t>The measure may have been previously discussed, but may no longer be required</t>
  </si>
  <si>
    <t>The measure is to be processed at a future date, pending data availability</t>
  </si>
  <si>
    <t>Future measure</t>
  </si>
  <si>
    <t>The measure needs something in order to be calculated (e.g. 'clarification', or 'data')</t>
  </si>
  <si>
    <t>Requires …</t>
  </si>
  <si>
    <t>The data for the measure has been acquired, but needs to be prepared and checked prior to processing</t>
  </si>
  <si>
    <t>Data preparation</t>
  </si>
  <si>
    <t>The data for the measure has been cleaned, and pending configuration the indicator is ready for processing</t>
  </si>
  <si>
    <t>Cleaned</t>
  </si>
  <si>
    <t>The listed measure has been completed</t>
  </si>
  <si>
    <t>A full list of specific measures, grouped by Dimension and Indicator groups, along with calculation status.  The calculation status determines the colour coding as follows:</t>
  </si>
  <si>
    <t>2020 indicators</t>
  </si>
  <si>
    <t>A list of domains and associated indicator groups with a brief definition, and a running tally of completion as checked off manually in the '2020 indicators' sheet</t>
  </si>
  <si>
    <t>Bangkok context definitions</t>
  </si>
  <si>
    <t>In addition to containing project and study region specific parameters which are used by the scripted process, it also provides a a catalogue of project resources.</t>
  </si>
  <si>
    <t>This workbook is used to configure the processing of liveability indicators given available data for Bangkok in 2018, and/or other study regions and time points.</t>
  </si>
  <si>
    <t>Carl Higgs, Amanda Alderton, Korn Nitvimol and Hannah Badland, 2019-2020</t>
  </si>
  <si>
    <t>Bangkok Liveability: Spatial indicator framework</t>
  </si>
  <si>
    <t>indicator_measure</t>
  </si>
  <si>
    <t>variable_name</t>
  </si>
  <si>
    <t>1km study region buffer</t>
  </si>
  <si>
    <t>osm_destinations</t>
  </si>
  <si>
    <t>The specific criteria which may be user modified</t>
  </si>
  <si>
    <t>An explanation of the role this criteria plays in determining areas of open space</t>
  </si>
  <si>
    <t>how the list elements are to be joined once formatted</t>
  </si>
  <si>
    <t>any post hoc re-formatting to be done to the list</t>
  </si>
  <si>
    <t>the particular format of this type of criteria (guiding how they are to be entered in the 'criteria' cell)</t>
  </si>
  <si>
    <t>variable name for a set of criteria</t>
  </si>
  <si>
    <t>osm_open_space</t>
  </si>
  <si>
    <t>The description for this tag where available sourced from the OSM wiki or TagInfo</t>
  </si>
  <si>
    <t>An optional condition that may be used to combine queries (by default, OR)</t>
  </si>
  <si>
    <t>An audit of the global frequency of this tag combination in November 2018</t>
  </si>
  <si>
    <t>An OpenStreetMap key tag, which may be used in combination with specific values (see value)</t>
  </si>
  <si>
    <r>
      <t xml:space="preserve">An OpenStreetMap key tag, which may be used in combination with specific values (see </t>
    </r>
    <r>
      <rPr>
        <i/>
        <sz val="11"/>
        <color theme="1"/>
        <rFont val="Calibri"/>
        <family val="2"/>
        <scheme val="minor"/>
      </rPr>
      <t>value</t>
    </r>
    <r>
      <rPr>
        <sz val="11"/>
        <color theme="1"/>
        <rFont val="Calibri"/>
        <family val="2"/>
        <scheme val="minor"/>
      </rPr>
      <t>)</t>
    </r>
  </si>
  <si>
    <t>A plain language name for this destination</t>
  </si>
  <si>
    <t>A variable name for this destination (lower case, no special characters or spaces)</t>
  </si>
  <si>
    <t>A mapping of key-value pair parameters to identify destinations using OpenStreetMap data.  See taginfo.openstreetmap.org to query key-value pair tags present in OpenStreetMap, as well as wiki.openstreetmap.org for guidelines on usage for particular features.</t>
  </si>
  <si>
    <t>Columns</t>
  </si>
  <si>
    <t>Colour codes</t>
  </si>
  <si>
    <r>
      <t xml:space="preserve">The content of the </t>
    </r>
    <r>
      <rPr>
        <b/>
        <i/>
        <sz val="11"/>
        <color theme="1"/>
        <rFont val="Calibri"/>
        <family val="2"/>
        <scheme val="minor"/>
      </rPr>
      <t>Parameters</t>
    </r>
    <r>
      <rPr>
        <sz val="11"/>
        <color theme="1"/>
        <rFont val="Calibri"/>
        <family val="2"/>
        <scheme val="minor"/>
      </rPr>
      <t xml:space="preserve"> and </t>
    </r>
    <r>
      <rPr>
        <b/>
        <i/>
        <sz val="11"/>
        <color theme="1"/>
        <rFont val="Calibri"/>
        <family val="2"/>
        <scheme val="minor"/>
      </rPr>
      <t>Resources</t>
    </r>
    <r>
      <rPr>
        <sz val="11"/>
        <color theme="1"/>
        <rFont val="Calibri"/>
        <family val="2"/>
        <scheme val="minor"/>
      </rPr>
      <t xml:space="preserve"> sheets is used to respectively determine the overall project settings, and how specific indicator measures are calculated.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</si>
</sst>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11"/>
      <color indexed="8"/>
      <name val="Calibri"/>
      <family val="2"/>
      <scheme val="minor"/>
    </font>
    <font>
      <sz val="11"/>
      <color theme="0" tint="-0.249977111117893"/>
      <name val="Calibri"/>
      <family val="2"/>
      <scheme val="minor"/>
    </font>
    <font>
      <sz val="24"/>
      <color theme="1"/>
      <name val="Calibri"/>
      <family val="2"/>
      <scheme val="minor"/>
    </font>
    <font>
      <b/>
      <sz val="24"/>
      <color theme="1"/>
      <name val="Calibri"/>
      <family val="2"/>
      <scheme val="minor"/>
    </font>
    <font>
      <b/>
      <sz val="12"/>
      <name val="Calibri"/>
      <family val="2"/>
      <scheme val="minor"/>
    </font>
    <font>
      <b/>
      <i/>
      <sz val="1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99FF"/>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1" fillId="0" borderId="0" applyFont="0" applyFill="0" applyBorder="0" applyAlignment="0" applyProtection="0"/>
  </cellStyleXfs>
  <cellXfs count="273">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0" fillId="0" borderId="7" xfId="0"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8"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9" xfId="0" applyBorder="1" applyAlignment="1">
      <alignment horizontal="right" textRotation="45"/>
    </xf>
    <xf numFmtId="0" fontId="0" fillId="2" borderId="9" xfId="0" applyFill="1" applyBorder="1" applyAlignment="1">
      <alignment horizontal="right" textRotation="45"/>
    </xf>
    <xf numFmtId="0" fontId="1" fillId="0" borderId="9"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1" xfId="0" applyFont="1" applyBorder="1" applyAlignment="1">
      <alignment vertical="top" wrapText="1"/>
    </xf>
    <xf numFmtId="0" fontId="3" fillId="0" borderId="7" xfId="0" applyFont="1" applyBorder="1" applyAlignment="1">
      <alignment vertical="top" wrapText="1"/>
    </xf>
    <xf numFmtId="0" fontId="3" fillId="0" borderId="10" xfId="0" applyFont="1" applyBorder="1" applyAlignment="1">
      <alignment vertical="top" wrapText="1"/>
    </xf>
    <xf numFmtId="0" fontId="4" fillId="0" borderId="12" xfId="0" applyFont="1" applyBorder="1" applyAlignment="1">
      <alignment vertical="top" wrapText="1"/>
    </xf>
    <xf numFmtId="0" fontId="0" fillId="0" borderId="13" xfId="0" applyBorder="1" applyAlignment="1">
      <alignment horizontal="center" vertical="top"/>
    </xf>
    <xf numFmtId="0" fontId="1" fillId="0" borderId="13"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4" xfId="0" applyBorder="1" applyAlignment="1">
      <alignment vertical="top" wrapText="1"/>
    </xf>
    <xf numFmtId="0" fontId="0" fillId="0" borderId="15"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5"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5" xfId="0" applyFont="1" applyBorder="1" applyAlignment="1">
      <alignment vertical="top"/>
    </xf>
    <xf numFmtId="0" fontId="0" fillId="0" borderId="15"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6" xfId="0" applyFont="1" applyBorder="1" applyAlignment="1">
      <alignment vertical="top"/>
    </xf>
    <xf numFmtId="0" fontId="0" fillId="0" borderId="16" xfId="0" applyBorder="1" applyAlignment="1">
      <alignment horizontal="center" vertical="top"/>
    </xf>
    <xf numFmtId="0" fontId="13" fillId="0" borderId="13"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6"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1" fillId="0" borderId="0" xfId="0" applyFont="1" applyAlignment="1">
      <alignment horizontal="right" vertical="top"/>
    </xf>
    <xf numFmtId="0" fontId="8" fillId="0" borderId="7" xfId="0" applyFont="1" applyBorder="1" applyAlignment="1">
      <alignment vertical="top"/>
    </xf>
    <xf numFmtId="0" fontId="1" fillId="0" borderId="7" xfId="0" applyFont="1" applyBorder="1" applyAlignment="1">
      <alignment vertical="top"/>
    </xf>
    <xf numFmtId="0" fontId="0" fillId="0" borderId="7" xfId="0" applyBorder="1" applyAlignment="1">
      <alignment horizontal="left" vertical="top" wrapText="1"/>
    </xf>
    <xf numFmtId="0" fontId="1" fillId="0" borderId="0" xfId="0" applyFont="1"/>
    <xf numFmtId="0" fontId="0" fillId="0" borderId="0" xfId="0" quotePrefix="1"/>
    <xf numFmtId="0" fontId="19" fillId="0" borderId="0" xfId="0" applyFont="1"/>
    <xf numFmtId="3" fontId="19"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vertical="center"/>
    </xf>
    <xf numFmtId="0" fontId="20"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0" fillId="0" borderId="0" xfId="0" applyFont="1" applyAlignment="1">
      <alignment horizontal="right" vertical="center"/>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1" xfId="0" applyFont="1" applyBorder="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7" xfId="0" applyBorder="1" applyAlignment="1">
      <alignment horizontal="center" vertical="top" wrapText="1"/>
    </xf>
    <xf numFmtId="0" fontId="0" fillId="0" borderId="17" xfId="0" applyBorder="1" applyAlignment="1">
      <alignment horizontal="left" vertical="top" wrapText="1"/>
    </xf>
    <xf numFmtId="0" fontId="0" fillId="0" borderId="17" xfId="0" quotePrefix="1" applyBorder="1" applyAlignment="1">
      <alignment horizontal="left" vertical="top" wrapText="1"/>
    </xf>
    <xf numFmtId="0" fontId="1" fillId="0" borderId="17" xfId="0" applyFont="1" applyBorder="1" applyAlignment="1">
      <alignment vertical="top"/>
    </xf>
    <xf numFmtId="9" fontId="1" fillId="0" borderId="17" xfId="2" applyFont="1" applyBorder="1" applyAlignment="1">
      <alignment vertical="top"/>
    </xf>
    <xf numFmtId="0" fontId="0" fillId="0" borderId="10" xfId="0" applyBorder="1" applyAlignment="1">
      <alignment horizontal="center" vertical="top" wrapText="1"/>
    </xf>
    <xf numFmtId="0" fontId="0" fillId="0" borderId="10" xfId="0"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lignment vertical="top"/>
    </xf>
    <xf numFmtId="9" fontId="1" fillId="0" borderId="10" xfId="2" applyFont="1" applyBorder="1" applyAlignment="1">
      <alignment vertical="top"/>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22" fillId="0" borderId="1" xfId="0" applyFont="1" applyBorder="1" applyAlignment="1">
      <alignment horizontal="center" vertical="top" wrapText="1"/>
    </xf>
    <xf numFmtId="0" fontId="23" fillId="0" borderId="1" xfId="0" applyFont="1" applyBorder="1" applyAlignment="1">
      <alignment horizontal="left" vertical="top" wrapText="1"/>
    </xf>
    <xf numFmtId="0" fontId="0" fillId="0" borderId="1" xfId="0" applyBorder="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2" fillId="0" borderId="0" xfId="0" applyFont="1" applyAlignment="1">
      <alignment horizontal="center" vertical="top" wrapText="1"/>
    </xf>
    <xf numFmtId="0" fontId="0" fillId="0" borderId="0" xfId="0" applyAlignment="1">
      <alignment horizontal="center" vertical="top" wrapText="1"/>
    </xf>
    <xf numFmtId="0" fontId="22" fillId="0" borderId="0" xfId="0" applyFont="1" applyAlignment="1">
      <alignment vertical="top" wrapText="1"/>
    </xf>
    <xf numFmtId="9" fontId="1" fillId="0" borderId="0" xfId="2" applyFont="1" applyBorder="1" applyAlignment="1">
      <alignment vertical="top"/>
    </xf>
    <xf numFmtId="0" fontId="24" fillId="0" borderId="17" xfId="0" applyFont="1" applyBorder="1" applyAlignment="1">
      <alignment horizontal="center" vertical="top"/>
    </xf>
    <xf numFmtId="0" fontId="24" fillId="0" borderId="17" xfId="0" applyFont="1" applyBorder="1" applyAlignment="1">
      <alignment vertical="top"/>
    </xf>
    <xf numFmtId="0" fontId="24" fillId="0" borderId="10" xfId="0" applyFont="1" applyBorder="1" applyAlignment="1">
      <alignment horizontal="center" vertical="top"/>
    </xf>
    <xf numFmtId="0" fontId="24" fillId="0" borderId="10" xfId="0" applyFont="1" applyBorder="1" applyAlignment="1">
      <alignment vertical="top"/>
    </xf>
    <xf numFmtId="0" fontId="24" fillId="0" borderId="18" xfId="0" applyFont="1" applyBorder="1" applyAlignment="1">
      <alignment horizontal="center" vertical="top"/>
    </xf>
    <xf numFmtId="0" fontId="24" fillId="0" borderId="18" xfId="0" applyFont="1" applyBorder="1" applyAlignment="1">
      <alignment vertical="top"/>
    </xf>
    <xf numFmtId="0" fontId="24" fillId="0" borderId="1" xfId="0" applyFont="1" applyBorder="1" applyAlignment="1">
      <alignment horizontal="center"/>
    </xf>
    <xf numFmtId="0" fontId="26" fillId="0" borderId="0" xfId="0" applyFont="1" applyAlignment="1">
      <alignment vertical="top"/>
    </xf>
    <xf numFmtId="0" fontId="26" fillId="0" borderId="0" xfId="0" applyFont="1" applyAlignment="1">
      <alignment vertical="top" wrapText="1"/>
    </xf>
    <xf numFmtId="0" fontId="0" fillId="0" borderId="0" xfId="0" quotePrefix="1" applyAlignment="1">
      <alignment vertical="top"/>
    </xf>
    <xf numFmtId="0" fontId="7" fillId="0" borderId="0" xfId="0" applyFont="1" applyAlignment="1">
      <alignment vertical="top"/>
    </xf>
    <xf numFmtId="0" fontId="9" fillId="0" borderId="0" xfId="0" applyFont="1" applyAlignment="1">
      <alignment horizontal="left" vertical="top"/>
    </xf>
    <xf numFmtId="0" fontId="9" fillId="0" borderId="11" xfId="0" applyFont="1" applyBorder="1" applyAlignment="1">
      <alignment vertical="top" wrapText="1"/>
    </xf>
    <xf numFmtId="0" fontId="27" fillId="0" borderId="0" xfId="0" applyFont="1" applyAlignment="1">
      <alignment vertical="center"/>
    </xf>
    <xf numFmtId="0" fontId="0" fillId="0" borderId="0" xfId="0" applyAlignment="1" applyProtection="1">
      <alignment vertical="top"/>
    </xf>
    <xf numFmtId="0" fontId="9" fillId="0" borderId="0" xfId="0" applyFont="1" applyAlignment="1" applyProtection="1">
      <alignment vertical="top"/>
    </xf>
    <xf numFmtId="0" fontId="9" fillId="0" borderId="0" xfId="0" applyFont="1" applyAlignment="1" applyProtection="1">
      <alignment vertical="top" wrapText="1"/>
    </xf>
    <xf numFmtId="0" fontId="0" fillId="7" borderId="0" xfId="0" applyFill="1" applyAlignment="1" applyProtection="1">
      <alignment vertical="top"/>
    </xf>
    <xf numFmtId="0" fontId="9" fillId="7" borderId="0" xfId="0" applyFont="1" applyFill="1" applyAlignment="1" applyProtection="1">
      <alignment vertical="top"/>
    </xf>
    <xf numFmtId="0" fontId="9" fillId="7" borderId="0" xfId="0" applyFont="1" applyFill="1" applyAlignment="1" applyProtection="1">
      <alignment vertical="top" wrapText="1"/>
    </xf>
    <xf numFmtId="0" fontId="9" fillId="0" borderId="0" xfId="0" applyFont="1"/>
    <xf numFmtId="0" fontId="1" fillId="4" borderId="5" xfId="0" applyFont="1" applyFill="1" applyBorder="1" applyAlignment="1">
      <alignment vertical="top"/>
    </xf>
    <xf numFmtId="0" fontId="1" fillId="4" borderId="5" xfId="0" applyFont="1" applyFill="1" applyBorder="1" applyAlignment="1">
      <alignment vertical="top" wrapText="1"/>
    </xf>
    <xf numFmtId="0" fontId="1" fillId="6" borderId="6" xfId="0" applyFont="1" applyFill="1" applyBorder="1" applyAlignment="1">
      <alignment vertical="top"/>
    </xf>
    <xf numFmtId="0" fontId="9" fillId="6" borderId="6" xfId="0" applyFont="1" applyFill="1" applyBorder="1" applyAlignment="1">
      <alignment horizontal="left" vertical="top" wrapText="1"/>
    </xf>
    <xf numFmtId="0" fontId="9" fillId="6" borderId="0" xfId="0" applyFont="1" applyFill="1" applyAlignment="1">
      <alignment vertical="top"/>
    </xf>
    <xf numFmtId="0" fontId="9" fillId="6" borderId="0" xfId="0" applyFont="1" applyFill="1" applyAlignment="1">
      <alignment vertical="top" wrapText="1"/>
    </xf>
    <xf numFmtId="0" fontId="8" fillId="0" borderId="0" xfId="0" applyFont="1" applyFill="1" applyAlignment="1">
      <alignment vertical="top"/>
    </xf>
    <xf numFmtId="0" fontId="8" fillId="0" borderId="7" xfId="0" applyFont="1" applyFill="1" applyBorder="1" applyAlignment="1">
      <alignment vertical="top"/>
    </xf>
    <xf numFmtId="0" fontId="1" fillId="6" borderId="0" xfId="0" applyFont="1" applyFill="1" applyAlignment="1">
      <alignment vertical="top"/>
    </xf>
    <xf numFmtId="0" fontId="0" fillId="6" borderId="0" xfId="0" applyFont="1" applyFill="1" applyAlignment="1">
      <alignment vertical="top" wrapText="1"/>
    </xf>
    <xf numFmtId="0" fontId="1" fillId="8" borderId="0" xfId="0" applyFont="1" applyFill="1" applyAlignment="1">
      <alignment vertical="top"/>
    </xf>
    <xf numFmtId="0" fontId="1" fillId="4" borderId="5" xfId="0" applyFont="1" applyFill="1" applyBorder="1" applyAlignment="1">
      <alignment horizontal="center" vertical="top"/>
    </xf>
    <xf numFmtId="0" fontId="1" fillId="0" borderId="18" xfId="0" applyFont="1" applyBorder="1" applyAlignment="1">
      <alignment horizontal="left"/>
    </xf>
    <xf numFmtId="0" fontId="1" fillId="6" borderId="18" xfId="0" applyFont="1" applyFill="1" applyBorder="1" applyAlignment="1">
      <alignment horizontal="left"/>
    </xf>
    <xf numFmtId="0" fontId="1" fillId="6" borderId="6" xfId="0" applyFont="1" applyFill="1" applyBorder="1" applyAlignment="1">
      <alignment horizontal="center" vertical="top"/>
    </xf>
    <xf numFmtId="0" fontId="1" fillId="6" borderId="1" xfId="0" applyFont="1" applyFill="1" applyBorder="1" applyAlignment="1">
      <alignment horizontal="left" vertical="top"/>
    </xf>
    <xf numFmtId="0" fontId="1"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6" borderId="1" xfId="0" applyFont="1" applyFill="1" applyBorder="1" applyAlignment="1">
      <alignment vertical="top"/>
    </xf>
    <xf numFmtId="0" fontId="0" fillId="0" borderId="0" xfId="0" applyAlignment="1">
      <alignment horizontal="center" vertical="center"/>
    </xf>
    <xf numFmtId="0" fontId="29" fillId="5" borderId="0" xfId="0" applyFont="1" applyFill="1" applyAlignment="1" applyProtection="1">
      <alignment horizontal="left" vertical="top"/>
    </xf>
    <xf numFmtId="0" fontId="30" fillId="5" borderId="0" xfId="0" applyFont="1" applyFill="1" applyAlignment="1" applyProtection="1">
      <alignment horizontal="left" vertical="top"/>
    </xf>
    <xf numFmtId="0" fontId="30" fillId="5" borderId="0" xfId="0" applyFont="1" applyFill="1" applyAlignment="1" applyProtection="1">
      <alignment horizontal="left" vertical="top" wrapText="1"/>
    </xf>
    <xf numFmtId="0" fontId="1" fillId="6" borderId="0" xfId="0" applyFont="1" applyFill="1" applyAlignment="1">
      <alignment vertical="top" wrapText="1"/>
    </xf>
    <xf numFmtId="0" fontId="18" fillId="6" borderId="1" xfId="0" applyFont="1" applyFill="1" applyBorder="1" applyAlignment="1">
      <alignment vertical="top"/>
    </xf>
    <xf numFmtId="0" fontId="29" fillId="10" borderId="0" xfId="0" applyFont="1" applyFill="1" applyAlignment="1" applyProtection="1">
      <alignment horizontal="center" vertical="top" wrapText="1"/>
      <protection locked="0"/>
    </xf>
    <xf numFmtId="0" fontId="0" fillId="0" borderId="0" xfId="0" applyAlignment="1" applyProtection="1">
      <alignment horizontal="left" vertical="top" wrapText="1"/>
      <protection locked="0"/>
    </xf>
    <xf numFmtId="0" fontId="0" fillId="7" borderId="0" xfId="0" applyFill="1" applyAlignment="1" applyProtection="1">
      <alignment horizontal="left" vertical="top" wrapText="1"/>
      <protection locked="0"/>
    </xf>
    <xf numFmtId="0" fontId="2" fillId="7" borderId="0" xfId="1" applyFill="1" applyAlignment="1" applyProtection="1">
      <alignment vertical="top" wrapText="1"/>
      <protection locked="0"/>
    </xf>
    <xf numFmtId="0" fontId="0" fillId="0" borderId="0" xfId="0" applyAlignment="1" applyProtection="1">
      <alignment vertical="top" wrapText="1"/>
      <protection locked="0"/>
    </xf>
    <xf numFmtId="0" fontId="0" fillId="7" borderId="0" xfId="0" quotePrefix="1" applyFill="1" applyAlignment="1" applyProtection="1">
      <alignment horizontal="left" vertical="top" wrapText="1"/>
      <protection locked="0"/>
    </xf>
    <xf numFmtId="0" fontId="1" fillId="0" borderId="20" xfId="0" applyFont="1" applyBorder="1" applyAlignment="1" applyProtection="1">
      <alignment vertical="top"/>
      <protection locked="0"/>
    </xf>
    <xf numFmtId="0" fontId="0" fillId="0" borderId="21" xfId="0" applyFont="1" applyBorder="1" applyProtection="1">
      <protection locked="0"/>
    </xf>
    <xf numFmtId="0" fontId="0" fillId="0" borderId="22" xfId="0" quotePrefix="1" applyFont="1" applyFill="1" applyBorder="1" applyProtection="1">
      <protection locked="0"/>
    </xf>
    <xf numFmtId="0" fontId="1" fillId="6" borderId="22" xfId="0" applyFont="1" applyFill="1" applyBorder="1" applyProtection="1">
      <protection locked="0"/>
    </xf>
    <xf numFmtId="0" fontId="0" fillId="0" borderId="22" xfId="0" applyFont="1" applyBorder="1" applyProtection="1">
      <protection locked="0"/>
    </xf>
    <xf numFmtId="0" fontId="0" fillId="0" borderId="22" xfId="0" applyBorder="1" applyProtection="1">
      <protection locked="0"/>
    </xf>
    <xf numFmtId="0" fontId="0" fillId="6" borderId="22" xfId="0" applyFont="1" applyFill="1" applyBorder="1" applyProtection="1">
      <protection locked="0"/>
    </xf>
    <xf numFmtId="0" fontId="0" fillId="0" borderId="22" xfId="0" applyFont="1" applyFill="1" applyBorder="1" applyProtection="1">
      <protection locked="0"/>
    </xf>
    <xf numFmtId="0" fontId="0" fillId="0" borderId="22" xfId="0" applyFont="1" applyBorder="1" applyAlignment="1" applyProtection="1">
      <alignment horizontal="right"/>
      <protection locked="0"/>
    </xf>
    <xf numFmtId="0" fontId="2" fillId="0" borderId="22" xfId="1" applyBorder="1" applyProtection="1">
      <protection locked="0"/>
    </xf>
    <xf numFmtId="0" fontId="0" fillId="0" borderId="22" xfId="0" applyFont="1" applyBorder="1" applyAlignment="1" applyProtection="1">
      <alignment horizontal="center"/>
      <protection locked="0"/>
    </xf>
    <xf numFmtId="0" fontId="0" fillId="0" borderId="21" xfId="0" applyBorder="1" applyProtection="1">
      <protection locked="0"/>
    </xf>
    <xf numFmtId="0" fontId="0" fillId="6" borderId="22" xfId="0" applyFill="1" applyBorder="1" applyProtection="1">
      <protection locked="0"/>
    </xf>
    <xf numFmtId="0" fontId="0" fillId="0" borderId="22" xfId="0" applyBorder="1" applyAlignment="1" applyProtection="1">
      <alignment horizontal="left" vertical="top" wrapText="1"/>
      <protection locked="0"/>
    </xf>
    <xf numFmtId="0" fontId="0" fillId="0" borderId="22" xfId="0" applyBorder="1" applyAlignment="1" applyProtection="1">
      <alignment wrapText="1"/>
      <protection locked="0"/>
    </xf>
    <xf numFmtId="0" fontId="0" fillId="0" borderId="22" xfId="0" applyBorder="1" applyAlignment="1" applyProtection="1">
      <alignment horizontal="right"/>
      <protection locked="0"/>
    </xf>
    <xf numFmtId="0" fontId="0" fillId="0" borderId="22" xfId="0" applyBorder="1" applyAlignment="1" applyProtection="1">
      <alignment horizontal="center"/>
      <protection locked="0"/>
    </xf>
    <xf numFmtId="0" fontId="0" fillId="0" borderId="22" xfId="0" applyFill="1" applyBorder="1" applyProtection="1">
      <protection locked="0"/>
    </xf>
    <xf numFmtId="0" fontId="1" fillId="6" borderId="22" xfId="0" applyFont="1" applyFill="1" applyBorder="1" applyAlignment="1" applyProtection="1">
      <alignment horizontal="left" vertical="top" wrapText="1"/>
      <protection locked="0"/>
    </xf>
    <xf numFmtId="3" fontId="0" fillId="0" borderId="22" xfId="0" quotePrefix="1" applyNumberFormat="1" applyBorder="1" applyAlignment="1" applyProtection="1">
      <alignment horizontal="right"/>
      <protection locked="0"/>
    </xf>
    <xf numFmtId="0" fontId="0" fillId="0" borderId="22" xfId="0" applyFill="1" applyBorder="1" applyAlignment="1" applyProtection="1">
      <alignment wrapText="1"/>
      <protection locked="0"/>
    </xf>
    <xf numFmtId="3" fontId="0" fillId="0" borderId="22" xfId="0" applyNumberFormat="1" applyBorder="1" applyProtection="1">
      <protection locked="0"/>
    </xf>
    <xf numFmtId="0" fontId="0" fillId="0" borderId="22" xfId="0" applyBorder="1" applyAlignment="1" applyProtection="1">
      <alignment horizontal="left"/>
      <protection locked="0"/>
    </xf>
    <xf numFmtId="0" fontId="0" fillId="0" borderId="22" xfId="0" applyBorder="1" applyAlignment="1" applyProtection="1">
      <alignment horizontal="right" wrapText="1"/>
      <protection locked="0"/>
    </xf>
    <xf numFmtId="0" fontId="0" fillId="2" borderId="22" xfId="0" applyFill="1" applyBorder="1" applyProtection="1">
      <protection locked="0"/>
    </xf>
    <xf numFmtId="0" fontId="25" fillId="0" borderId="0" xfId="0" applyFont="1" applyAlignment="1" applyProtection="1">
      <alignment vertical="top"/>
      <protection locked="0"/>
    </xf>
    <xf numFmtId="0" fontId="25" fillId="0" borderId="0" xfId="0" applyFont="1" applyAlignment="1" applyProtection="1">
      <alignment horizontal="left" vertical="top"/>
      <protection locked="0"/>
    </xf>
    <xf numFmtId="0" fontId="0" fillId="0" borderId="22" xfId="0" applyFont="1" applyBorder="1" applyAlignment="1" applyProtection="1">
      <protection locked="0"/>
    </xf>
    <xf numFmtId="0" fontId="0" fillId="0" borderId="0" xfId="0" applyFont="1" applyAlignment="1" applyProtection="1">
      <alignment vertical="top"/>
      <protection locked="0"/>
    </xf>
    <xf numFmtId="0" fontId="1" fillId="7" borderId="19" xfId="0" applyFont="1" applyFill="1" applyBorder="1" applyAlignment="1" applyProtection="1">
      <alignment vertical="top"/>
    </xf>
    <xf numFmtId="0" fontId="1" fillId="7" borderId="20" xfId="0" applyFont="1" applyFill="1" applyBorder="1" applyAlignment="1" applyProtection="1">
      <alignment vertical="top"/>
    </xf>
    <xf numFmtId="0" fontId="1" fillId="9" borderId="20" xfId="0" applyFont="1" applyFill="1" applyBorder="1" applyAlignment="1" applyProtection="1">
      <alignment vertical="top"/>
    </xf>
    <xf numFmtId="0" fontId="1" fillId="7" borderId="20" xfId="0" applyFont="1" applyFill="1" applyBorder="1" applyAlignment="1" applyProtection="1">
      <alignment horizontal="right" vertical="top"/>
    </xf>
    <xf numFmtId="0" fontId="1" fillId="7" borderId="20" xfId="0" applyFont="1" applyFill="1" applyBorder="1" applyAlignment="1" applyProtection="1">
      <alignment horizontal="center" vertical="top"/>
    </xf>
    <xf numFmtId="0" fontId="1" fillId="7" borderId="20" xfId="0" applyFont="1" applyFill="1" applyBorder="1" applyAlignment="1" applyProtection="1">
      <alignment horizontal="center" vertical="top" wrapText="1"/>
    </xf>
    <xf numFmtId="0" fontId="0" fillId="0" borderId="0" xfId="0" applyAlignment="1">
      <alignment vertical="top"/>
    </xf>
    <xf numFmtId="0" fontId="0" fillId="0" borderId="1" xfId="0" applyBorder="1" applyAlignment="1">
      <alignment vertical="top"/>
    </xf>
    <xf numFmtId="0" fontId="28" fillId="11" borderId="0" xfId="0" applyFont="1" applyFill="1" applyAlignment="1">
      <alignment horizontal="left" vertical="top"/>
    </xf>
    <xf numFmtId="0" fontId="9" fillId="0" borderId="0" xfId="0" applyFont="1" applyAlignment="1">
      <alignment vertical="top"/>
    </xf>
    <xf numFmtId="0" fontId="1" fillId="6" borderId="6" xfId="0" applyFont="1" applyFill="1" applyBorder="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1" fillId="6" borderId="1" xfId="0" applyFont="1" applyFill="1" applyBorder="1" applyAlignment="1">
      <alignment horizontal="center" vertical="top" wrapText="1"/>
    </xf>
    <xf numFmtId="0" fontId="1" fillId="6" borderId="1" xfId="0" applyFont="1" applyFill="1" applyBorder="1" applyAlignment="1">
      <alignment horizontal="center"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9" fontId="0" fillId="0" borderId="6" xfId="0" applyNumberForma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68">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X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E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X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printerSettings" Target="../printerSettings/printerSettings5.bin"/><Relationship Id="rId7" Type="http://schemas.openxmlformats.org/officeDocument/2006/relationships/hyperlink" Target="https://sentinel.esa.int/documents/247904/690755/Sentinel_Data_Legal_Notice"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3" Type="http://schemas.microsoft.com/office/2017/10/relationships/threadedComment" Target="../threadedComments/threadedComment1.xml"/><Relationship Id="rId5" Type="http://schemas.openxmlformats.org/officeDocument/2006/relationships/hyperlink" Target="https://land.copernicus.eu/global/products/fcover" TargetMode="Externa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52" Type="http://schemas.openxmlformats.org/officeDocument/2006/relationships/comments" Target="../comments1.xm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hyperlink" Target="http://www.bangkok.go.th/" TargetMode="External"/><Relationship Id="rId8" Type="http://schemas.openxmlformats.org/officeDocument/2006/relationships/hyperlink" Target="https://land.copernicus.eu/global/products/fcover" TargetMode="External"/><Relationship Id="rId51" Type="http://schemas.openxmlformats.org/officeDocument/2006/relationships/vmlDrawing" Target="../drawings/vmlDrawing1.vml"/><Relationship Id="rId3" Type="http://schemas.openxmlformats.org/officeDocument/2006/relationships/hyperlink" Target="http://www.bangkok.go.th/"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wiki.osmfoundation.org/wiki/Licence"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hyperlink" Target="http://www.bangkokgis.com/bangkokgis_2008/userfiles/files/download/shapefile/administration/BMASubDistrict_Polygon.ra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398-577B-481E-862E-F04C5B1052CE}">
  <dimension ref="A1:C94"/>
  <sheetViews>
    <sheetView showGridLines="0" tabSelected="1" workbookViewId="0">
      <pane ySplit="11" topLeftCell="A12" activePane="bottomLeft" state="frozen"/>
      <selection pane="bottomLeft" sqref="A1:C1"/>
    </sheetView>
  </sheetViews>
  <sheetFormatPr defaultRowHeight="15" x14ac:dyDescent="0.25"/>
  <cols>
    <col min="1" max="1" width="15.5703125" style="4" customWidth="1"/>
    <col min="2" max="2" width="25.140625" style="4" customWidth="1"/>
    <col min="3" max="3" width="107.140625" style="6" customWidth="1"/>
  </cols>
  <sheetData>
    <row r="1" spans="1:3" s="175" customFormat="1" ht="45" customHeight="1" x14ac:dyDescent="0.25">
      <c r="A1" s="251" t="s">
        <v>2088</v>
      </c>
      <c r="B1" s="251"/>
      <c r="C1" s="251"/>
    </row>
    <row r="2" spans="1:3" x14ac:dyDescent="0.25">
      <c r="A2" s="252" t="s">
        <v>212</v>
      </c>
      <c r="B2" s="252"/>
      <c r="C2" s="252"/>
    </row>
    <row r="3" spans="1:3" x14ac:dyDescent="0.25">
      <c r="A3" s="252" t="s">
        <v>180</v>
      </c>
      <c r="B3" s="252"/>
      <c r="C3" s="252"/>
    </row>
    <row r="4" spans="1:3" x14ac:dyDescent="0.25">
      <c r="A4" s="252" t="s">
        <v>2087</v>
      </c>
      <c r="B4" s="252"/>
      <c r="C4" s="252"/>
    </row>
    <row r="5" spans="1:3" x14ac:dyDescent="0.25">
      <c r="A5" s="249"/>
      <c r="B5" s="249"/>
      <c r="C5" s="249"/>
    </row>
    <row r="6" spans="1:3" x14ac:dyDescent="0.25">
      <c r="A6" s="249" t="s">
        <v>2086</v>
      </c>
      <c r="B6" s="249"/>
      <c r="C6" s="249"/>
    </row>
    <row r="7" spans="1:3" x14ac:dyDescent="0.25">
      <c r="A7" s="249" t="s">
        <v>2085</v>
      </c>
      <c r="B7" s="249"/>
      <c r="C7" s="249"/>
    </row>
    <row r="8" spans="1:3" x14ac:dyDescent="0.25">
      <c r="A8" s="249"/>
      <c r="B8" s="249"/>
      <c r="C8" s="249"/>
    </row>
    <row r="9" spans="1:3" x14ac:dyDescent="0.25">
      <c r="A9" s="249" t="s">
        <v>2110</v>
      </c>
      <c r="B9" s="249"/>
      <c r="C9" s="249"/>
    </row>
    <row r="10" spans="1:3" x14ac:dyDescent="0.25">
      <c r="A10" s="250"/>
      <c r="B10" s="250"/>
      <c r="C10" s="250"/>
    </row>
    <row r="11" spans="1:3" x14ac:dyDescent="0.25">
      <c r="A11" s="183" t="s">
        <v>482</v>
      </c>
      <c r="B11" s="194"/>
      <c r="C11" s="184" t="s">
        <v>483</v>
      </c>
    </row>
    <row r="12" spans="1:3" ht="30" customHeight="1" x14ac:dyDescent="0.25">
      <c r="A12" s="185" t="s">
        <v>2084</v>
      </c>
      <c r="B12" s="185"/>
      <c r="C12" s="186" t="s">
        <v>2083</v>
      </c>
    </row>
    <row r="13" spans="1:3" x14ac:dyDescent="0.25">
      <c r="A13" s="85"/>
      <c r="B13" s="86"/>
      <c r="C13" s="87"/>
    </row>
    <row r="14" spans="1:3" ht="35.25" customHeight="1" x14ac:dyDescent="0.25">
      <c r="A14" s="16" t="s">
        <v>2082</v>
      </c>
      <c r="B14" s="195" t="s">
        <v>2109</v>
      </c>
      <c r="C14" s="174" t="s">
        <v>2081</v>
      </c>
    </row>
    <row r="15" spans="1:3" x14ac:dyDescent="0.25">
      <c r="B15" s="173" t="s">
        <v>1278</v>
      </c>
      <c r="C15" s="6" t="s">
        <v>2080</v>
      </c>
    </row>
    <row r="16" spans="1:3" x14ac:dyDescent="0.25">
      <c r="B16" s="173" t="s">
        <v>2079</v>
      </c>
      <c r="C16" s="6" t="s">
        <v>2078</v>
      </c>
    </row>
    <row r="17" spans="1:3" x14ac:dyDescent="0.25">
      <c r="B17" s="173" t="s">
        <v>2077</v>
      </c>
      <c r="C17" s="6" t="s">
        <v>2076</v>
      </c>
    </row>
    <row r="18" spans="1:3" x14ac:dyDescent="0.25">
      <c r="B18" s="173" t="s">
        <v>2075</v>
      </c>
      <c r="C18" s="6" t="s">
        <v>2074</v>
      </c>
    </row>
    <row r="19" spans="1:3" x14ac:dyDescent="0.25">
      <c r="B19" s="173" t="s">
        <v>2073</v>
      </c>
      <c r="C19" s="6" t="s">
        <v>2072</v>
      </c>
    </row>
    <row r="20" spans="1:3" x14ac:dyDescent="0.25">
      <c r="B20" s="173" t="s">
        <v>1290</v>
      </c>
      <c r="C20" s="6" t="s">
        <v>2071</v>
      </c>
    </row>
    <row r="21" spans="1:3" x14ac:dyDescent="0.25">
      <c r="A21" s="85"/>
      <c r="B21" s="86"/>
      <c r="C21" s="87"/>
    </row>
    <row r="22" spans="1:3" ht="30" customHeight="1" x14ac:dyDescent="0.25">
      <c r="A22" s="191" t="s">
        <v>2070</v>
      </c>
      <c r="B22" s="187"/>
      <c r="C22" s="188" t="s">
        <v>2069</v>
      </c>
    </row>
    <row r="23" spans="1:3" x14ac:dyDescent="0.25">
      <c r="A23" s="85"/>
      <c r="B23" s="86"/>
      <c r="C23" s="87"/>
    </row>
    <row r="24" spans="1:3" ht="30" customHeight="1" x14ac:dyDescent="0.25">
      <c r="A24" s="193" t="s">
        <v>2068</v>
      </c>
      <c r="B24" s="187"/>
      <c r="C24" s="188" t="s">
        <v>484</v>
      </c>
    </row>
    <row r="25" spans="1:3" ht="30" x14ac:dyDescent="0.25">
      <c r="A25" s="189"/>
      <c r="B25" s="16"/>
      <c r="C25" s="6" t="s">
        <v>2067</v>
      </c>
    </row>
    <row r="26" spans="1:3" x14ac:dyDescent="0.25">
      <c r="A26" s="190"/>
      <c r="B26" s="86"/>
      <c r="C26" s="87"/>
    </row>
    <row r="27" spans="1:3" ht="45" x14ac:dyDescent="0.25">
      <c r="A27" s="193" t="s">
        <v>2066</v>
      </c>
      <c r="B27" s="196" t="s">
        <v>2108</v>
      </c>
      <c r="C27" s="188" t="s">
        <v>2065</v>
      </c>
    </row>
    <row r="28" spans="1:3" ht="45" x14ac:dyDescent="0.25">
      <c r="B28" s="18" t="s">
        <v>1133</v>
      </c>
      <c r="C28" s="6" t="s">
        <v>2064</v>
      </c>
    </row>
    <row r="29" spans="1:3" x14ac:dyDescent="0.25">
      <c r="B29" s="18" t="s">
        <v>289</v>
      </c>
      <c r="C29" s="6" t="s">
        <v>2063</v>
      </c>
    </row>
    <row r="30" spans="1:3" x14ac:dyDescent="0.25">
      <c r="B30" s="18" t="s">
        <v>2089</v>
      </c>
      <c r="C30" s="6" t="s">
        <v>2062</v>
      </c>
    </row>
    <row r="31" spans="1:3" x14ac:dyDescent="0.25">
      <c r="B31" s="18" t="s">
        <v>2090</v>
      </c>
      <c r="C31" s="6" t="s">
        <v>2061</v>
      </c>
    </row>
    <row r="32" spans="1:3" x14ac:dyDescent="0.25">
      <c r="B32" s="18" t="s">
        <v>388</v>
      </c>
      <c r="C32" s="6" t="s">
        <v>2060</v>
      </c>
    </row>
    <row r="33" spans="2:3" ht="30" x14ac:dyDescent="0.25">
      <c r="B33" s="18" t="s">
        <v>1221</v>
      </c>
      <c r="C33" s="6" t="s">
        <v>2059</v>
      </c>
    </row>
    <row r="34" spans="2:3" x14ac:dyDescent="0.25">
      <c r="B34" s="18" t="s">
        <v>486</v>
      </c>
      <c r="C34" s="6" t="s">
        <v>2058</v>
      </c>
    </row>
    <row r="35" spans="2:3" x14ac:dyDescent="0.25">
      <c r="B35" s="18" t="s">
        <v>945</v>
      </c>
      <c r="C35" s="6" t="s">
        <v>2057</v>
      </c>
    </row>
    <row r="36" spans="2:3" x14ac:dyDescent="0.25">
      <c r="B36" s="18" t="s">
        <v>184</v>
      </c>
      <c r="C36" s="6" t="s">
        <v>2056</v>
      </c>
    </row>
    <row r="37" spans="2:3" x14ac:dyDescent="0.25">
      <c r="B37" s="18" t="s">
        <v>61</v>
      </c>
      <c r="C37" s="6" t="s">
        <v>2055</v>
      </c>
    </row>
    <row r="38" spans="2:3" x14ac:dyDescent="0.25">
      <c r="B38" s="18" t="s">
        <v>59</v>
      </c>
      <c r="C38" s="6" t="s">
        <v>2054</v>
      </c>
    </row>
    <row r="39" spans="2:3" x14ac:dyDescent="0.25">
      <c r="B39" s="18" t="s">
        <v>949</v>
      </c>
      <c r="C39" s="6" t="s">
        <v>2053</v>
      </c>
    </row>
    <row r="40" spans="2:3" ht="30" x14ac:dyDescent="0.25">
      <c r="B40" s="18" t="s">
        <v>950</v>
      </c>
      <c r="C40" s="6" t="s">
        <v>2052</v>
      </c>
    </row>
    <row r="41" spans="2:3" ht="30" x14ac:dyDescent="0.25">
      <c r="B41" s="18" t="s">
        <v>1106</v>
      </c>
      <c r="C41" s="6" t="s">
        <v>2051</v>
      </c>
    </row>
    <row r="42" spans="2:3" ht="30" x14ac:dyDescent="0.25">
      <c r="B42" s="18" t="s">
        <v>1721</v>
      </c>
      <c r="C42" s="6" t="s">
        <v>2050</v>
      </c>
    </row>
    <row r="43" spans="2:3" x14ac:dyDescent="0.25">
      <c r="B43" s="18" t="s">
        <v>831</v>
      </c>
      <c r="C43" s="6" t="s">
        <v>2049</v>
      </c>
    </row>
    <row r="44" spans="2:3" ht="45" x14ac:dyDescent="0.25">
      <c r="B44" s="18" t="s">
        <v>736</v>
      </c>
      <c r="C44" s="6" t="s">
        <v>2048</v>
      </c>
    </row>
    <row r="45" spans="2:3" ht="30" x14ac:dyDescent="0.25">
      <c r="B45" s="18" t="s">
        <v>1189</v>
      </c>
      <c r="C45" s="6" t="s">
        <v>2047</v>
      </c>
    </row>
    <row r="46" spans="2:3" x14ac:dyDescent="0.25">
      <c r="B46" s="18" t="s">
        <v>741</v>
      </c>
      <c r="C46" s="6" t="s">
        <v>2046</v>
      </c>
    </row>
    <row r="47" spans="2:3" x14ac:dyDescent="0.25">
      <c r="B47" s="18" t="s">
        <v>70</v>
      </c>
      <c r="C47" s="6" t="s">
        <v>2045</v>
      </c>
    </row>
    <row r="48" spans="2:3" x14ac:dyDescent="0.25">
      <c r="B48" s="18" t="s">
        <v>71</v>
      </c>
      <c r="C48" s="6" t="s">
        <v>2044</v>
      </c>
    </row>
    <row r="49" spans="2:3" x14ac:dyDescent="0.25">
      <c r="B49" s="18" t="s">
        <v>58</v>
      </c>
      <c r="C49" s="6" t="s">
        <v>2043</v>
      </c>
    </row>
    <row r="50" spans="2:3" x14ac:dyDescent="0.25">
      <c r="B50" s="18" t="s">
        <v>760</v>
      </c>
      <c r="C50" s="6" t="s">
        <v>2042</v>
      </c>
    </row>
    <row r="51" spans="2:3" ht="30" x14ac:dyDescent="0.25">
      <c r="B51" s="18" t="s">
        <v>838</v>
      </c>
      <c r="C51" s="6" t="s">
        <v>2041</v>
      </c>
    </row>
    <row r="52" spans="2:3" ht="30" x14ac:dyDescent="0.25">
      <c r="B52" s="18" t="s">
        <v>1165</v>
      </c>
      <c r="C52" s="6" t="s">
        <v>2040</v>
      </c>
    </row>
    <row r="53" spans="2:3" ht="30" x14ac:dyDescent="0.25">
      <c r="B53" s="18" t="s">
        <v>832</v>
      </c>
      <c r="C53" s="6" t="s">
        <v>2039</v>
      </c>
    </row>
    <row r="54" spans="2:3" x14ac:dyDescent="0.25">
      <c r="B54" s="18" t="s">
        <v>1525</v>
      </c>
      <c r="C54" s="6" t="s">
        <v>2038</v>
      </c>
    </row>
    <row r="55" spans="2:3" x14ac:dyDescent="0.25">
      <c r="B55" s="18" t="s">
        <v>425</v>
      </c>
      <c r="C55" s="6" t="s">
        <v>2037</v>
      </c>
    </row>
    <row r="56" spans="2:3" ht="30" x14ac:dyDescent="0.25">
      <c r="B56" s="18" t="s">
        <v>932</v>
      </c>
      <c r="C56" s="6" t="s">
        <v>2036</v>
      </c>
    </row>
    <row r="57" spans="2:3" ht="30" x14ac:dyDescent="0.25">
      <c r="B57" s="18" t="s">
        <v>1530</v>
      </c>
      <c r="C57" s="6" t="s">
        <v>2035</v>
      </c>
    </row>
    <row r="58" spans="2:3" ht="30" x14ac:dyDescent="0.25">
      <c r="B58" s="18" t="s">
        <v>858</v>
      </c>
      <c r="C58" s="6" t="s">
        <v>2034</v>
      </c>
    </row>
    <row r="59" spans="2:3" ht="75" x14ac:dyDescent="0.25">
      <c r="B59" s="18" t="s">
        <v>1130</v>
      </c>
      <c r="C59" s="6" t="s">
        <v>2033</v>
      </c>
    </row>
    <row r="60" spans="2:3" ht="45" x14ac:dyDescent="0.25">
      <c r="B60" s="18" t="s">
        <v>879</v>
      </c>
      <c r="C60" s="6" t="s">
        <v>2032</v>
      </c>
    </row>
    <row r="61" spans="2:3" x14ac:dyDescent="0.25">
      <c r="B61" s="18" t="s">
        <v>884</v>
      </c>
      <c r="C61" s="6" t="s">
        <v>2031</v>
      </c>
    </row>
    <row r="62" spans="2:3" x14ac:dyDescent="0.25">
      <c r="B62" s="18" t="s">
        <v>880</v>
      </c>
      <c r="C62" s="6" t="s">
        <v>2030</v>
      </c>
    </row>
    <row r="63" spans="2:3" x14ac:dyDescent="0.25">
      <c r="B63" s="18" t="s">
        <v>927</v>
      </c>
      <c r="C63" s="6" t="s">
        <v>2029</v>
      </c>
    </row>
    <row r="64" spans="2:3" ht="30" x14ac:dyDescent="0.25">
      <c r="B64" s="18" t="s">
        <v>1102</v>
      </c>
      <c r="C64" s="6" t="s">
        <v>2028</v>
      </c>
    </row>
    <row r="65" spans="1:3" ht="30" x14ac:dyDescent="0.25">
      <c r="B65" s="18" t="s">
        <v>929</v>
      </c>
      <c r="C65" s="6" t="s">
        <v>2027</v>
      </c>
    </row>
    <row r="66" spans="1:3" x14ac:dyDescent="0.25">
      <c r="B66" s="18" t="s">
        <v>934</v>
      </c>
      <c r="C66" s="6" t="s">
        <v>2026</v>
      </c>
    </row>
    <row r="67" spans="1:3" x14ac:dyDescent="0.25">
      <c r="B67" s="18" t="s">
        <v>935</v>
      </c>
      <c r="C67" s="6" t="s">
        <v>2025</v>
      </c>
    </row>
    <row r="68" spans="1:3" ht="30" x14ac:dyDescent="0.25">
      <c r="B68" s="18" t="s">
        <v>940</v>
      </c>
      <c r="C68" s="6" t="s">
        <v>2024</v>
      </c>
    </row>
    <row r="69" spans="1:3" ht="30" x14ac:dyDescent="0.25">
      <c r="B69" s="18" t="s">
        <v>928</v>
      </c>
      <c r="C69" s="6" t="s">
        <v>2023</v>
      </c>
    </row>
    <row r="70" spans="1:3" x14ac:dyDescent="0.25">
      <c r="B70" s="18" t="s">
        <v>1142</v>
      </c>
      <c r="C70" s="6" t="s">
        <v>2022</v>
      </c>
    </row>
    <row r="71" spans="1:3" x14ac:dyDescent="0.25">
      <c r="B71" s="18" t="s">
        <v>66</v>
      </c>
      <c r="C71" s="6" t="s">
        <v>2021</v>
      </c>
    </row>
    <row r="72" spans="1:3" x14ac:dyDescent="0.25">
      <c r="B72" s="18" t="s">
        <v>0</v>
      </c>
      <c r="C72" s="6" t="s">
        <v>2020</v>
      </c>
    </row>
    <row r="73" spans="1:3" x14ac:dyDescent="0.25">
      <c r="A73" s="20"/>
      <c r="B73" s="21"/>
      <c r="C73" s="22"/>
    </row>
    <row r="74" spans="1:3" ht="45" x14ac:dyDescent="0.25">
      <c r="A74" s="191" t="s">
        <v>2092</v>
      </c>
      <c r="B74" s="196" t="s">
        <v>2108</v>
      </c>
      <c r="C74" s="188" t="s">
        <v>2107</v>
      </c>
    </row>
    <row r="75" spans="1:3" x14ac:dyDescent="0.25">
      <c r="A75" s="17"/>
      <c r="B75" s="18" t="s">
        <v>499</v>
      </c>
      <c r="C75" s="6" t="s">
        <v>2106</v>
      </c>
    </row>
    <row r="76" spans="1:3" x14ac:dyDescent="0.25">
      <c r="A76" s="17"/>
      <c r="B76" s="18" t="s">
        <v>1175</v>
      </c>
      <c r="C76" s="6" t="s">
        <v>2105</v>
      </c>
    </row>
    <row r="77" spans="1:3" x14ac:dyDescent="0.25">
      <c r="A77" s="18"/>
      <c r="B77" s="5" t="s">
        <v>500</v>
      </c>
      <c r="C77" s="6" t="s">
        <v>2104</v>
      </c>
    </row>
    <row r="78" spans="1:3" x14ac:dyDescent="0.25">
      <c r="B78" s="182" t="s">
        <v>413</v>
      </c>
      <c r="C78" s="6" t="s">
        <v>2103</v>
      </c>
    </row>
    <row r="79" spans="1:3" x14ac:dyDescent="0.25">
      <c r="B79" s="182" t="s">
        <v>501</v>
      </c>
      <c r="C79" s="6" t="s">
        <v>2102</v>
      </c>
    </row>
    <row r="80" spans="1:3" x14ac:dyDescent="0.25">
      <c r="B80" s="182" t="s">
        <v>1191</v>
      </c>
      <c r="C80" s="6" t="s">
        <v>2101</v>
      </c>
    </row>
    <row r="81" spans="1:3" x14ac:dyDescent="0.25">
      <c r="B81" s="182" t="s">
        <v>415</v>
      </c>
      <c r="C81" s="6" t="s">
        <v>2100</v>
      </c>
    </row>
    <row r="82" spans="1:3" x14ac:dyDescent="0.25">
      <c r="A82" s="20"/>
      <c r="B82" s="21"/>
      <c r="C82" s="22"/>
    </row>
    <row r="83" spans="1:3" ht="30" customHeight="1" x14ac:dyDescent="0.25">
      <c r="A83" s="191" t="s">
        <v>2099</v>
      </c>
      <c r="B83" s="196" t="s">
        <v>2108</v>
      </c>
      <c r="C83" s="192" t="s">
        <v>291</v>
      </c>
    </row>
    <row r="84" spans="1:3" x14ac:dyDescent="0.25">
      <c r="B84" s="18" t="s">
        <v>2019</v>
      </c>
      <c r="C84" s="5" t="s">
        <v>2098</v>
      </c>
    </row>
    <row r="85" spans="1:3" x14ac:dyDescent="0.25">
      <c r="B85" s="18" t="s">
        <v>1221</v>
      </c>
      <c r="C85" s="5" t="s">
        <v>2097</v>
      </c>
    </row>
    <row r="86" spans="1:3" x14ac:dyDescent="0.25">
      <c r="B86" s="5" t="s">
        <v>2018</v>
      </c>
      <c r="C86" s="5" t="s">
        <v>2096</v>
      </c>
    </row>
    <row r="87" spans="1:3" x14ac:dyDescent="0.25">
      <c r="B87" s="182" t="s">
        <v>2017</v>
      </c>
      <c r="C87" s="5" t="s">
        <v>2095</v>
      </c>
    </row>
    <row r="88" spans="1:3" x14ac:dyDescent="0.25">
      <c r="B88" s="182" t="s">
        <v>2016</v>
      </c>
      <c r="C88" s="5" t="s">
        <v>2094</v>
      </c>
    </row>
    <row r="89" spans="1:3" x14ac:dyDescent="0.25">
      <c r="B89" s="182" t="s">
        <v>2015</v>
      </c>
      <c r="C89" s="5" t="s">
        <v>2093</v>
      </c>
    </row>
    <row r="90" spans="1:3" x14ac:dyDescent="0.25">
      <c r="A90" s="20"/>
      <c r="B90" s="21"/>
      <c r="C90" s="22"/>
    </row>
    <row r="91" spans="1:3" ht="30" customHeight="1" x14ac:dyDescent="0.25">
      <c r="A91" s="191" t="s">
        <v>290</v>
      </c>
      <c r="B91" s="196" t="s">
        <v>2108</v>
      </c>
      <c r="C91" s="192" t="s">
        <v>291</v>
      </c>
    </row>
    <row r="92" spans="1:3" x14ac:dyDescent="0.25">
      <c r="B92" s="18" t="s">
        <v>74</v>
      </c>
      <c r="C92" s="5"/>
    </row>
    <row r="93" spans="1:3" x14ac:dyDescent="0.25">
      <c r="B93" s="18" t="s">
        <v>75</v>
      </c>
      <c r="C93" s="5"/>
    </row>
    <row r="94" spans="1:3" x14ac:dyDescent="0.25">
      <c r="A94" s="20"/>
      <c r="B94" s="21"/>
      <c r="C94" s="22"/>
    </row>
  </sheetData>
  <sheetProtection sheet="1" objects="1" scenarios="1" selectLockedCells="1"/>
  <mergeCells count="10">
    <mergeCell ref="A7:C7"/>
    <mergeCell ref="A8:C8"/>
    <mergeCell ref="A9:C9"/>
    <mergeCell ref="A10:C10"/>
    <mergeCell ref="A1:C1"/>
    <mergeCell ref="A2:C2"/>
    <mergeCell ref="A3:C3"/>
    <mergeCell ref="A4:C4"/>
    <mergeCell ref="A5:C5"/>
    <mergeCell ref="A6:C6"/>
  </mergeCells>
  <conditionalFormatting sqref="B15:B20">
    <cfRule type="expression" dxfId="167" priority="1">
      <formula>OR(ISERR(FIND("Requires", $B15))=FALSE,ISERR(FIND("Could", $T15))=FALSE)</formula>
    </cfRule>
    <cfRule type="expression" dxfId="166" priority="2">
      <formula>OR(ISERR(FIND("Future", $B15))=FALSE,ISERR(FIND("Data not identified", $B15))=FALSE,ISERR(FIND("Cannot", $T15))=FALSE)</formula>
    </cfRule>
    <cfRule type="expression" dxfId="165" priority="3">
      <formula>OR(ISERR(FIND("Cleaned", $B15))=FALSE,ISERR(FIND("Ready", $T15))=FALSE)</formula>
    </cfRule>
    <cfRule type="expression" dxfId="164" priority="4">
      <formula>ISERR(FIND("Data preparation", $B15))=FALSE</formula>
    </cfRule>
    <cfRule type="expression" dxfId="163" priority="5">
      <formula>ISERR(FIND("Completed", $B15))=FALSE</formula>
    </cfRule>
    <cfRule type="expression" dxfId="162" priority="6">
      <formula>ISERR(FIND("No longer required", $B15))=FALSE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Normal="100" workbookViewId="0">
      <pane ySplit="3" topLeftCell="A4" activePane="bottomLeft" state="frozen"/>
      <selection pane="bottomLeft" activeCell="A2" sqref="A2"/>
    </sheetView>
  </sheetViews>
  <sheetFormatPr defaultRowHeight="15" x14ac:dyDescent="0.25"/>
  <cols>
    <col min="1" max="1" width="7.7109375" style="119" customWidth="1"/>
    <col min="2" max="2" width="27.5703125" style="101" customWidth="1"/>
    <col min="3" max="3" width="12.140625" style="101" customWidth="1"/>
    <col min="4" max="4" width="9.42578125" style="101" customWidth="1"/>
    <col min="5" max="5" width="27.5703125" style="101" customWidth="1"/>
    <col min="6" max="8" width="39.42578125" style="6" customWidth="1"/>
    <col min="9" max="10" width="4.140625" style="119" customWidth="1"/>
    <col min="11" max="16" width="4.140625" style="4" customWidth="1"/>
    <col min="17" max="17" width="4.140625" style="119" customWidth="1"/>
    <col min="18" max="19" width="4.140625" style="16" customWidth="1"/>
    <col min="20" max="20" width="9.7109375" style="16" customWidth="1"/>
    <col min="21" max="16384" width="9.140625" style="4"/>
  </cols>
  <sheetData>
    <row r="1" spans="1:20" ht="15" customHeight="1" x14ac:dyDescent="0.25">
      <c r="A1" s="253" t="s">
        <v>1255</v>
      </c>
      <c r="B1" s="253"/>
      <c r="C1" s="253"/>
      <c r="D1" s="253"/>
      <c r="E1" s="197"/>
      <c r="F1" s="254" t="s">
        <v>2</v>
      </c>
      <c r="G1" s="254"/>
      <c r="H1" s="254"/>
      <c r="I1" s="255" t="s">
        <v>1465</v>
      </c>
      <c r="J1" s="255"/>
      <c r="K1" s="255"/>
      <c r="L1" s="255"/>
      <c r="M1" s="255"/>
      <c r="N1" s="255"/>
      <c r="O1" s="255"/>
      <c r="P1" s="255"/>
      <c r="Q1" s="255"/>
      <c r="R1" s="255"/>
      <c r="S1" s="255"/>
      <c r="T1" s="255"/>
    </row>
    <row r="2" spans="1:20" ht="30" customHeight="1" x14ac:dyDescent="0.25">
      <c r="A2" s="198" t="s">
        <v>1244</v>
      </c>
      <c r="B2" s="199" t="s">
        <v>75</v>
      </c>
      <c r="C2" s="256" t="s">
        <v>1466</v>
      </c>
      <c r="D2" s="256"/>
      <c r="E2" s="199" t="s">
        <v>1244</v>
      </c>
      <c r="F2" s="199" t="s">
        <v>1467</v>
      </c>
      <c r="G2" s="199" t="s">
        <v>1468</v>
      </c>
      <c r="H2" s="199" t="s">
        <v>1962</v>
      </c>
      <c r="I2" s="256" t="s">
        <v>1469</v>
      </c>
      <c r="J2" s="256"/>
      <c r="K2" s="256"/>
      <c r="L2" s="200"/>
      <c r="M2" s="256" t="s">
        <v>1470</v>
      </c>
      <c r="N2" s="256"/>
      <c r="O2" s="256"/>
      <c r="P2" s="200"/>
      <c r="Q2" s="257" t="s">
        <v>1471</v>
      </c>
      <c r="R2" s="257"/>
      <c r="S2" s="257"/>
      <c r="T2" s="201"/>
    </row>
    <row r="3" spans="1:20" ht="72" customHeight="1" x14ac:dyDescent="0.25">
      <c r="A3" s="100"/>
      <c r="B3" s="129"/>
      <c r="C3" s="129" t="s">
        <v>1472</v>
      </c>
      <c r="D3" s="129" t="s">
        <v>1246</v>
      </c>
      <c r="E3" s="129"/>
      <c r="F3" s="129"/>
      <c r="G3" s="129"/>
      <c r="H3" s="129"/>
      <c r="I3" s="130" t="s">
        <v>1471</v>
      </c>
      <c r="J3" s="131" t="s">
        <v>1252</v>
      </c>
      <c r="K3" s="132" t="s">
        <v>1278</v>
      </c>
      <c r="L3" s="132"/>
      <c r="M3" s="130" t="s">
        <v>1471</v>
      </c>
      <c r="N3" s="132" t="s">
        <v>1252</v>
      </c>
      <c r="O3" s="132" t="s">
        <v>1278</v>
      </c>
      <c r="P3" s="132"/>
      <c r="Q3" s="131" t="s">
        <v>1471</v>
      </c>
      <c r="R3" s="133" t="s">
        <v>1252</v>
      </c>
      <c r="S3" s="134" t="s">
        <v>1278</v>
      </c>
      <c r="T3" s="135" t="s">
        <v>1473</v>
      </c>
    </row>
    <row r="4" spans="1:20" ht="30" customHeight="1" x14ac:dyDescent="0.25">
      <c r="A4" s="258">
        <v>1</v>
      </c>
      <c r="B4" s="261" t="s">
        <v>1263</v>
      </c>
      <c r="C4" s="261" t="str">
        <f>SUM(S4:S10)&amp;"/"&amp;SUM(R4:R10)</f>
        <v>22/22</v>
      </c>
      <c r="D4" s="264">
        <f>SUM(S4:S10)/SUM(R4:R10)</f>
        <v>1</v>
      </c>
      <c r="E4" s="136">
        <v>1</v>
      </c>
      <c r="F4" s="137" t="s">
        <v>1264</v>
      </c>
      <c r="G4" s="137" t="s">
        <v>1474</v>
      </c>
      <c r="H4" s="138" t="s">
        <v>1940</v>
      </c>
      <c r="I4" s="162">
        <f>COUNTIFS('2020 indicators'!F:F,'Bangkok context definitions'!F4,'2020 indicators'!Z:Z,"Bangkok Liveability Framework sub*")</f>
        <v>2</v>
      </c>
      <c r="J4" s="162">
        <f>COUNTIFS('2020 indicators'!F:F,'Bangkok context definitions'!F4,'2020 indicators'!Z:Z,"Bangkok Liveability Framework sub*",'2020 indicators'!U:U,TRUE)</f>
        <v>0</v>
      </c>
      <c r="K4" s="163">
        <f>COUNTIFS('2020 indicators'!F:F,'Bangkok context definitions'!F4,'2020 indicators'!Z:Z,"Bangkok Liveability Framework sub*",'2020 indicators'!T:T,"Completed")</f>
        <v>0</v>
      </c>
      <c r="L4" s="163"/>
      <c r="M4" s="163">
        <f>Q4-I4</f>
        <v>0</v>
      </c>
      <c r="N4" s="163">
        <f>COUNTIFS('2020 indicators'!F:F,'Bangkok context definitions'!F4,'2020 indicators'!Z:Z,"&lt;&gt;Bangkok Liveability Framework sub*",'2020 indicators'!U:U,TRUE)</f>
        <v>0</v>
      </c>
      <c r="O4" s="163">
        <f>COUNTIFS('2020 indicators'!F:F,'Bangkok context definitions'!F4,'2020 indicators'!Z:Z,"&lt;&gt;Bangkok Liveability Framework sub*",'2020 indicators'!T:T,"Completed")</f>
        <v>0</v>
      </c>
      <c r="P4" s="163"/>
      <c r="Q4" s="162">
        <f>COUNTIF('2020 indicators'!F:F,'Bangkok context definitions'!F4)</f>
        <v>2</v>
      </c>
      <c r="R4" s="139">
        <f t="shared" ref="R4:R27" si="0">J4+N4</f>
        <v>0</v>
      </c>
      <c r="S4" s="139">
        <f t="shared" ref="S4:S27" si="1">K4+O4</f>
        <v>0</v>
      </c>
      <c r="T4" s="140" t="str">
        <f>IF(R4=0,"",S4/R4)</f>
        <v/>
      </c>
    </row>
    <row r="5" spans="1:20" ht="30" customHeight="1" x14ac:dyDescent="0.25">
      <c r="A5" s="259"/>
      <c r="B5" s="262"/>
      <c r="C5" s="262"/>
      <c r="D5" s="265"/>
      <c r="E5" s="141">
        <v>2</v>
      </c>
      <c r="F5" s="142" t="s">
        <v>1273</v>
      </c>
      <c r="G5" s="142" t="s">
        <v>1475</v>
      </c>
      <c r="H5" s="143" t="s">
        <v>1941</v>
      </c>
      <c r="I5" s="164">
        <f>COUNTIFS('2020 indicators'!F:F,'Bangkok context definitions'!F5,'2020 indicators'!Z:Z,"Bangkok Liveability Framework sub*")</f>
        <v>2</v>
      </c>
      <c r="J5" s="164">
        <f>COUNTIFS('2020 indicators'!F:F,'Bangkok context definitions'!F5,'2020 indicators'!Z:Z,"Bangkok Liveability Framework sub*",'2020 indicators'!U:U,TRUE)</f>
        <v>1</v>
      </c>
      <c r="K5" s="165">
        <f>COUNTIFS('2020 indicators'!F:F,'Bangkok context definitions'!F5,'2020 indicators'!Z:Z,"Bangkok Liveability Framework sub*",'2020 indicators'!T:T,"Completed")</f>
        <v>1</v>
      </c>
      <c r="L5" s="165"/>
      <c r="M5" s="165">
        <f t="shared" ref="M5:M27" si="2">Q5-I5</f>
        <v>3</v>
      </c>
      <c r="N5" s="165">
        <f>COUNTIFS('2020 indicators'!F:F,'Bangkok context definitions'!F5,'2020 indicators'!Z:Z,"&lt;&gt;Bangkok Liveability Framework sub*",'2020 indicators'!U:U,TRUE)</f>
        <v>3</v>
      </c>
      <c r="O5" s="165">
        <f>COUNTIFS('2020 indicators'!F:F,'Bangkok context definitions'!F5,'2020 indicators'!Z:Z,"&lt;&gt;Bangkok Liveability Framework sub*",'2020 indicators'!T:T,"Completed")</f>
        <v>3</v>
      </c>
      <c r="P5" s="165"/>
      <c r="Q5" s="164">
        <f>COUNTIF('2020 indicators'!F:F,'Bangkok context definitions'!F5)</f>
        <v>5</v>
      </c>
      <c r="R5" s="144">
        <f t="shared" si="0"/>
        <v>4</v>
      </c>
      <c r="S5" s="144">
        <f t="shared" si="1"/>
        <v>4</v>
      </c>
      <c r="T5" s="145">
        <f t="shared" ref="T5:T28" si="3">IF(R5=0,"",S5/R5)</f>
        <v>1</v>
      </c>
    </row>
    <row r="6" spans="1:20" ht="30" customHeight="1" x14ac:dyDescent="0.25">
      <c r="A6" s="259"/>
      <c r="B6" s="262"/>
      <c r="C6" s="262"/>
      <c r="D6" s="265"/>
      <c r="E6" s="141">
        <v>3</v>
      </c>
      <c r="F6" s="142" t="s">
        <v>1282</v>
      </c>
      <c r="G6" s="142" t="s">
        <v>1476</v>
      </c>
      <c r="H6" s="143" t="s">
        <v>1942</v>
      </c>
      <c r="I6" s="164">
        <f>COUNTIFS('2020 indicators'!F:F,'Bangkok context definitions'!F6,'2020 indicators'!Z:Z,"Bangkok Liveability Framework sub*")</f>
        <v>1</v>
      </c>
      <c r="J6" s="164">
        <f>COUNTIFS('2020 indicators'!F:F,'Bangkok context definitions'!F6,'2020 indicators'!Z:Z,"Bangkok Liveability Framework sub*",'2020 indicators'!U:U,TRUE)</f>
        <v>0</v>
      </c>
      <c r="K6" s="165">
        <f>COUNTIFS('2020 indicators'!F:F,'Bangkok context definitions'!F6,'2020 indicators'!Z:Z,"Bangkok Liveability Framework sub*",'2020 indicators'!T:T,"Completed")</f>
        <v>0</v>
      </c>
      <c r="L6" s="165"/>
      <c r="M6" s="165">
        <f t="shared" si="2"/>
        <v>6</v>
      </c>
      <c r="N6" s="165">
        <f>COUNTIFS('2020 indicators'!F:F,'Bangkok context definitions'!F6,'2020 indicators'!Z:Z,"&lt;&gt;Bangkok Liveability Framework sub*",'2020 indicators'!U:U,TRUE)</f>
        <v>4</v>
      </c>
      <c r="O6" s="165">
        <f>COUNTIFS('2020 indicators'!F:F,'Bangkok context definitions'!F6,'2020 indicators'!Z:Z,"&lt;&gt;Bangkok Liveability Framework sub*",'2020 indicators'!T:T,"Completed")</f>
        <v>4</v>
      </c>
      <c r="P6" s="165"/>
      <c r="Q6" s="164">
        <f>COUNTIF('2020 indicators'!F:F,'Bangkok context definitions'!F6)</f>
        <v>7</v>
      </c>
      <c r="R6" s="144">
        <f t="shared" si="0"/>
        <v>4</v>
      </c>
      <c r="S6" s="144">
        <f t="shared" si="1"/>
        <v>4</v>
      </c>
      <c r="T6" s="145">
        <f t="shared" si="3"/>
        <v>1</v>
      </c>
    </row>
    <row r="7" spans="1:20" ht="30" customHeight="1" x14ac:dyDescent="0.25">
      <c r="A7" s="259"/>
      <c r="B7" s="262"/>
      <c r="C7" s="262"/>
      <c r="D7" s="265"/>
      <c r="E7" s="141">
        <v>4</v>
      </c>
      <c r="F7" s="142" t="s">
        <v>1296</v>
      </c>
      <c r="G7" s="142" t="s">
        <v>1477</v>
      </c>
      <c r="H7" s="143" t="s">
        <v>1943</v>
      </c>
      <c r="I7" s="164">
        <f>COUNTIFS('2020 indicators'!F:F,'Bangkok context definitions'!F7,'2020 indicators'!Z:Z,"Bangkok Liveability Framework sub*")</f>
        <v>4</v>
      </c>
      <c r="J7" s="164">
        <f>COUNTIFS('2020 indicators'!F:F,'Bangkok context definitions'!F7,'2020 indicators'!Z:Z,"Bangkok Liveability Framework sub*",'2020 indicators'!U:U,TRUE)</f>
        <v>0</v>
      </c>
      <c r="K7" s="165">
        <f>COUNTIFS('2020 indicators'!F:F,'Bangkok context definitions'!F7,'2020 indicators'!Z:Z,"Bangkok Liveability Framework sub*",'2020 indicators'!T:T,"Completed")</f>
        <v>0</v>
      </c>
      <c r="L7" s="165"/>
      <c r="M7" s="165">
        <f t="shared" si="2"/>
        <v>1</v>
      </c>
      <c r="N7" s="165">
        <f>COUNTIFS('2020 indicators'!F:F,'Bangkok context definitions'!F7,'2020 indicators'!Z:Z,"&lt;&gt;Bangkok Liveability Framework sub*",'2020 indicators'!U:U,TRUE)</f>
        <v>1</v>
      </c>
      <c r="O7" s="165">
        <f>COUNTIFS('2020 indicators'!F:F,'Bangkok context definitions'!F7,'2020 indicators'!Z:Z,"&lt;&gt;Bangkok Liveability Framework sub*",'2020 indicators'!T:T,"Completed")</f>
        <v>1</v>
      </c>
      <c r="P7" s="165"/>
      <c r="Q7" s="164">
        <f>COUNTIF('2020 indicators'!F:F,'Bangkok context definitions'!F7)</f>
        <v>5</v>
      </c>
      <c r="R7" s="144">
        <f t="shared" si="0"/>
        <v>1</v>
      </c>
      <c r="S7" s="144">
        <f t="shared" si="1"/>
        <v>1</v>
      </c>
      <c r="T7" s="145">
        <f t="shared" si="3"/>
        <v>1</v>
      </c>
    </row>
    <row r="8" spans="1:20" ht="30" customHeight="1" x14ac:dyDescent="0.25">
      <c r="A8" s="259"/>
      <c r="B8" s="262"/>
      <c r="C8" s="262"/>
      <c r="D8" s="265"/>
      <c r="E8" s="141">
        <v>5</v>
      </c>
      <c r="F8" s="142" t="s">
        <v>1304</v>
      </c>
      <c r="G8" s="142" t="s">
        <v>1478</v>
      </c>
      <c r="H8" s="143" t="s">
        <v>1944</v>
      </c>
      <c r="I8" s="164">
        <f>COUNTIFS('2020 indicators'!F:F,'Bangkok context definitions'!F8,'2020 indicators'!Z:Z,"Bangkok Liveability Framework sub*")</f>
        <v>3</v>
      </c>
      <c r="J8" s="164">
        <f>COUNTIFS('2020 indicators'!F:F,'Bangkok context definitions'!F8,'2020 indicators'!Z:Z,"Bangkok Liveability Framework sub*",'2020 indicators'!U:U,TRUE)</f>
        <v>2</v>
      </c>
      <c r="K8" s="165">
        <f>COUNTIFS('2020 indicators'!F:F,'Bangkok context definitions'!F8,'2020 indicators'!Z:Z,"Bangkok Liveability Framework sub*",'2020 indicators'!T:T,"Completed")</f>
        <v>2</v>
      </c>
      <c r="L8" s="165"/>
      <c r="M8" s="165">
        <f t="shared" si="2"/>
        <v>3</v>
      </c>
      <c r="N8" s="165">
        <f>COUNTIFS('2020 indicators'!F:F,'Bangkok context definitions'!F8,'2020 indicators'!Z:Z,"&lt;&gt;Bangkok Liveability Framework sub*",'2020 indicators'!U:U,TRUE)</f>
        <v>2</v>
      </c>
      <c r="O8" s="165">
        <f>COUNTIFS('2020 indicators'!F:F,'Bangkok context definitions'!F8,'2020 indicators'!Z:Z,"&lt;&gt;Bangkok Liveability Framework sub*",'2020 indicators'!T:T,"Completed")</f>
        <v>2</v>
      </c>
      <c r="P8" s="165"/>
      <c r="Q8" s="164">
        <f>COUNTIF('2020 indicators'!F:F,'Bangkok context definitions'!F8)</f>
        <v>6</v>
      </c>
      <c r="R8" s="144">
        <f t="shared" si="0"/>
        <v>4</v>
      </c>
      <c r="S8" s="144">
        <f t="shared" si="1"/>
        <v>4</v>
      </c>
      <c r="T8" s="145">
        <f t="shared" si="3"/>
        <v>1</v>
      </c>
    </row>
    <row r="9" spans="1:20" ht="30" customHeight="1" x14ac:dyDescent="0.25">
      <c r="A9" s="259"/>
      <c r="B9" s="262"/>
      <c r="C9" s="262"/>
      <c r="D9" s="265"/>
      <c r="E9" s="141">
        <v>6</v>
      </c>
      <c r="F9" s="142" t="s">
        <v>1315</v>
      </c>
      <c r="G9" s="142" t="s">
        <v>1479</v>
      </c>
      <c r="H9" s="143" t="s">
        <v>1945</v>
      </c>
      <c r="I9" s="164">
        <f>COUNTIFS('2020 indicators'!F:F,'Bangkok context definitions'!F9,'2020 indicators'!Z:Z,"Bangkok Liveability Framework sub*")</f>
        <v>2</v>
      </c>
      <c r="J9" s="164">
        <f>COUNTIFS('2020 indicators'!F:F,'Bangkok context definitions'!F9,'2020 indicators'!Z:Z,"Bangkok Liveability Framework sub*",'2020 indicators'!U:U,TRUE)</f>
        <v>0</v>
      </c>
      <c r="K9" s="165">
        <f>COUNTIFS('2020 indicators'!F:F,'Bangkok context definitions'!F9,'2020 indicators'!Z:Z,"Bangkok Liveability Framework sub*",'2020 indicators'!T:T,"Completed")</f>
        <v>0</v>
      </c>
      <c r="L9" s="165"/>
      <c r="M9" s="165">
        <f t="shared" si="2"/>
        <v>8</v>
      </c>
      <c r="N9" s="165">
        <f>COUNTIFS('2020 indicators'!F:F,'Bangkok context definitions'!F9,'2020 indicators'!Z:Z,"&lt;&gt;Bangkok Liveability Framework sub*",'2020 indicators'!U:U,TRUE)</f>
        <v>6</v>
      </c>
      <c r="O9" s="165">
        <f>COUNTIFS('2020 indicators'!F:F,'Bangkok context definitions'!F9,'2020 indicators'!Z:Z,"&lt;&gt;Bangkok Liveability Framework sub*",'2020 indicators'!T:T,"Completed")</f>
        <v>6</v>
      </c>
      <c r="P9" s="165"/>
      <c r="Q9" s="164">
        <f>COUNTIF('2020 indicators'!F:F,'Bangkok context definitions'!F9)</f>
        <v>10</v>
      </c>
      <c r="R9" s="144">
        <f t="shared" si="0"/>
        <v>6</v>
      </c>
      <c r="S9" s="144">
        <f t="shared" si="1"/>
        <v>6</v>
      </c>
      <c r="T9" s="145">
        <f t="shared" si="3"/>
        <v>1</v>
      </c>
    </row>
    <row r="10" spans="1:20" ht="30" customHeight="1" x14ac:dyDescent="0.25">
      <c r="A10" s="260"/>
      <c r="B10" s="263"/>
      <c r="C10" s="263"/>
      <c r="D10" s="266"/>
      <c r="E10" s="146">
        <v>7</v>
      </c>
      <c r="F10" s="147" t="s">
        <v>1324</v>
      </c>
      <c r="G10" s="147" t="s">
        <v>1480</v>
      </c>
      <c r="H10" s="148" t="s">
        <v>1946</v>
      </c>
      <c r="I10" s="166">
        <f>COUNTIFS('2020 indicators'!F:F,'Bangkok context definitions'!F10,'2020 indicators'!Z:Z,"Bangkok Liveability Framework sub*")</f>
        <v>3</v>
      </c>
      <c r="J10" s="166">
        <f>COUNTIFS('2020 indicators'!F:F,'Bangkok context definitions'!F10,'2020 indicators'!Z:Z,"Bangkok Liveability Framework sub*",'2020 indicators'!U:U,TRUE)</f>
        <v>0</v>
      </c>
      <c r="K10" s="167">
        <f>COUNTIFS('2020 indicators'!F:F,'Bangkok context definitions'!F10,'2020 indicators'!Z:Z,"Bangkok Liveability Framework sub*",'2020 indicators'!T:T,"Completed")</f>
        <v>0</v>
      </c>
      <c r="L10" s="167"/>
      <c r="M10" s="167">
        <f t="shared" si="2"/>
        <v>6</v>
      </c>
      <c r="N10" s="167">
        <f>COUNTIFS('2020 indicators'!F:F,'Bangkok context definitions'!F10,'2020 indicators'!Z:Z,"&lt;&gt;Bangkok Liveability Framework sub*",'2020 indicators'!U:U,TRUE)</f>
        <v>3</v>
      </c>
      <c r="O10" s="167">
        <f>COUNTIFS('2020 indicators'!F:F,'Bangkok context definitions'!F10,'2020 indicators'!Z:Z,"&lt;&gt;Bangkok Liveability Framework sub*",'2020 indicators'!T:T,"Completed")</f>
        <v>3</v>
      </c>
      <c r="P10" s="167"/>
      <c r="Q10" s="166">
        <f>COUNTIF('2020 indicators'!F:F,'Bangkok context definitions'!F10)</f>
        <v>9</v>
      </c>
      <c r="R10" s="149">
        <f t="shared" si="0"/>
        <v>3</v>
      </c>
      <c r="S10" s="149">
        <f t="shared" si="1"/>
        <v>3</v>
      </c>
      <c r="T10" s="150">
        <f t="shared" si="3"/>
        <v>1</v>
      </c>
    </row>
    <row r="11" spans="1:20" ht="30" customHeight="1" x14ac:dyDescent="0.25">
      <c r="A11" s="258">
        <v>2</v>
      </c>
      <c r="B11" s="261" t="s">
        <v>1341</v>
      </c>
      <c r="C11" s="261" t="str">
        <f>SUM(S11:S14)&amp;"/"&amp;SUM(R11:R14)</f>
        <v>13/13</v>
      </c>
      <c r="D11" s="267">
        <f>SUM(S11:S14)/SUM(R11:R14)</f>
        <v>1</v>
      </c>
      <c r="E11" s="136">
        <v>8</v>
      </c>
      <c r="F11" s="137" t="s">
        <v>48</v>
      </c>
      <c r="G11" s="137" t="s">
        <v>1481</v>
      </c>
      <c r="H11" s="138" t="s">
        <v>1947</v>
      </c>
      <c r="I11" s="162">
        <f>COUNTIFS('2020 indicators'!F:F,'Bangkok context definitions'!F11,'2020 indicators'!Z:Z,"Bangkok Liveability Framework sub*")</f>
        <v>3</v>
      </c>
      <c r="J11" s="162">
        <f>COUNTIFS('2020 indicators'!F:F,'Bangkok context definitions'!F11,'2020 indicators'!Z:Z,"Bangkok Liveability Framework sub*",'2020 indicators'!U:U,TRUE)</f>
        <v>2</v>
      </c>
      <c r="K11" s="163">
        <f>COUNTIFS('2020 indicators'!F:F,'Bangkok context definitions'!F11,'2020 indicators'!Z:Z,"Bangkok Liveability Framework sub*",'2020 indicators'!T:T,"Completed")</f>
        <v>2</v>
      </c>
      <c r="L11" s="163"/>
      <c r="M11" s="163">
        <f t="shared" si="2"/>
        <v>0</v>
      </c>
      <c r="N11" s="163">
        <f>COUNTIFS('2020 indicators'!F:F,'Bangkok context definitions'!F11,'2020 indicators'!Z:Z,"&lt;&gt;Bangkok Liveability Framework sub*",'2020 indicators'!U:U,TRUE)</f>
        <v>0</v>
      </c>
      <c r="O11" s="163">
        <f>COUNTIFS('2020 indicators'!F:F,'Bangkok context definitions'!F11,'2020 indicators'!Z:Z,"&lt;&gt;Bangkok Liveability Framework sub*",'2020 indicators'!T:T,"Completed")</f>
        <v>0</v>
      </c>
      <c r="P11" s="163"/>
      <c r="Q11" s="162">
        <f>COUNTIF('2020 indicators'!F:F,'Bangkok context definitions'!F11)</f>
        <v>3</v>
      </c>
      <c r="R11" s="139">
        <f t="shared" si="0"/>
        <v>2</v>
      </c>
      <c r="S11" s="139">
        <f t="shared" si="1"/>
        <v>2</v>
      </c>
      <c r="T11" s="140">
        <f t="shared" si="3"/>
        <v>1</v>
      </c>
    </row>
    <row r="12" spans="1:20" ht="30" customHeight="1" x14ac:dyDescent="0.25">
      <c r="A12" s="259"/>
      <c r="B12" s="262"/>
      <c r="C12" s="262"/>
      <c r="D12" s="262"/>
      <c r="E12" s="141">
        <v>9</v>
      </c>
      <c r="F12" s="142" t="s">
        <v>1346</v>
      </c>
      <c r="G12" s="142" t="s">
        <v>1482</v>
      </c>
      <c r="H12" s="143" t="s">
        <v>1948</v>
      </c>
      <c r="I12" s="164">
        <f>COUNTIFS('2020 indicators'!F:F,'Bangkok context definitions'!F12,'2020 indicators'!Z:Z,"Bangkok Liveability Framework sub*")</f>
        <v>3</v>
      </c>
      <c r="J12" s="164">
        <f>COUNTIFS('2020 indicators'!F:F,'Bangkok context definitions'!F12,'2020 indicators'!Z:Z,"Bangkok Liveability Framework sub*",'2020 indicators'!U:U,TRUE)</f>
        <v>2</v>
      </c>
      <c r="K12" s="165">
        <f>COUNTIFS('2020 indicators'!F:F,'Bangkok context definitions'!F12,'2020 indicators'!Z:Z,"Bangkok Liveability Framework sub*",'2020 indicators'!T:T,"Completed")</f>
        <v>2</v>
      </c>
      <c r="L12" s="165"/>
      <c r="M12" s="165">
        <f t="shared" si="2"/>
        <v>2</v>
      </c>
      <c r="N12" s="165">
        <f>COUNTIFS('2020 indicators'!F:F,'Bangkok context definitions'!F12,'2020 indicators'!Z:Z,"&lt;&gt;Bangkok Liveability Framework sub*",'2020 indicators'!U:U,TRUE)</f>
        <v>2</v>
      </c>
      <c r="O12" s="165">
        <f>COUNTIFS('2020 indicators'!F:F,'Bangkok context definitions'!F12,'2020 indicators'!Z:Z,"&lt;&gt;Bangkok Liveability Framework sub*",'2020 indicators'!T:T,"Completed")</f>
        <v>2</v>
      </c>
      <c r="P12" s="165"/>
      <c r="Q12" s="164">
        <f>COUNTIF('2020 indicators'!F:F,'Bangkok context definitions'!F12)</f>
        <v>5</v>
      </c>
      <c r="R12" s="144">
        <f t="shared" si="0"/>
        <v>4</v>
      </c>
      <c r="S12" s="144">
        <f t="shared" si="1"/>
        <v>4</v>
      </c>
      <c r="T12" s="145">
        <f t="shared" si="3"/>
        <v>1</v>
      </c>
    </row>
    <row r="13" spans="1:20" ht="30" customHeight="1" x14ac:dyDescent="0.25">
      <c r="A13" s="259"/>
      <c r="B13" s="262"/>
      <c r="C13" s="262"/>
      <c r="D13" s="262"/>
      <c r="E13" s="141">
        <v>10</v>
      </c>
      <c r="F13" s="142" t="s">
        <v>1356</v>
      </c>
      <c r="G13" s="142" t="s">
        <v>1483</v>
      </c>
      <c r="H13" s="143" t="s">
        <v>1949</v>
      </c>
      <c r="I13" s="164">
        <f>COUNTIFS('2020 indicators'!F:F,'Bangkok context definitions'!F13,'2020 indicators'!Z:Z,"Bangkok Liveability Framework sub*")</f>
        <v>3</v>
      </c>
      <c r="J13" s="164">
        <f>COUNTIFS('2020 indicators'!F:F,'Bangkok context definitions'!F13,'2020 indicators'!Z:Z,"Bangkok Liveability Framework sub*",'2020 indicators'!U:U,TRUE)</f>
        <v>2</v>
      </c>
      <c r="K13" s="165">
        <f>COUNTIFS('2020 indicators'!F:F,'Bangkok context definitions'!F13,'2020 indicators'!Z:Z,"Bangkok Liveability Framework sub*",'2020 indicators'!T:T,"Completed")</f>
        <v>2</v>
      </c>
      <c r="L13" s="165"/>
      <c r="M13" s="165">
        <f t="shared" si="2"/>
        <v>1</v>
      </c>
      <c r="N13" s="165">
        <f>COUNTIFS('2020 indicators'!F:F,'Bangkok context definitions'!F13,'2020 indicators'!Z:Z,"&lt;&gt;Bangkok Liveability Framework sub*",'2020 indicators'!U:U,TRUE)</f>
        <v>1</v>
      </c>
      <c r="O13" s="165">
        <f>COUNTIFS('2020 indicators'!F:F,'Bangkok context definitions'!F13,'2020 indicators'!Z:Z,"&lt;&gt;Bangkok Liveability Framework sub*",'2020 indicators'!T:T,"Completed")</f>
        <v>1</v>
      </c>
      <c r="P13" s="165"/>
      <c r="Q13" s="164">
        <f>COUNTIF('2020 indicators'!F:F,'Bangkok context definitions'!F13)</f>
        <v>4</v>
      </c>
      <c r="R13" s="144">
        <f t="shared" si="0"/>
        <v>3</v>
      </c>
      <c r="S13" s="144">
        <f t="shared" si="1"/>
        <v>3</v>
      </c>
      <c r="T13" s="145">
        <f t="shared" si="3"/>
        <v>1</v>
      </c>
    </row>
    <row r="14" spans="1:20" ht="30" customHeight="1" x14ac:dyDescent="0.25">
      <c r="A14" s="260"/>
      <c r="B14" s="263"/>
      <c r="C14" s="263"/>
      <c r="D14" s="263"/>
      <c r="E14" s="146">
        <v>11</v>
      </c>
      <c r="F14" s="147" t="s">
        <v>1369</v>
      </c>
      <c r="G14" s="147" t="s">
        <v>1484</v>
      </c>
      <c r="H14" s="148" t="s">
        <v>1950</v>
      </c>
      <c r="I14" s="166">
        <f>COUNTIFS('2020 indicators'!F:F,'Bangkok context definitions'!F14,'2020 indicators'!Z:Z,"Bangkok Liveability Framework sub*")</f>
        <v>3</v>
      </c>
      <c r="J14" s="166">
        <f>COUNTIFS('2020 indicators'!F:F,'Bangkok context definitions'!F14,'2020 indicators'!Z:Z,"Bangkok Liveability Framework sub*",'2020 indicators'!U:U,TRUE)</f>
        <v>2</v>
      </c>
      <c r="K14" s="167">
        <f>COUNTIFS('2020 indicators'!F:F,'Bangkok context definitions'!F14,'2020 indicators'!Z:Z,"Bangkok Liveability Framework sub*",'2020 indicators'!T:T,"Completed")</f>
        <v>2</v>
      </c>
      <c r="L14" s="167"/>
      <c r="M14" s="167">
        <f t="shared" si="2"/>
        <v>2</v>
      </c>
      <c r="N14" s="167">
        <f>COUNTIFS('2020 indicators'!F:F,'Bangkok context definitions'!F14,'2020 indicators'!Z:Z,"&lt;&gt;Bangkok Liveability Framework sub*",'2020 indicators'!U:U,TRUE)</f>
        <v>2</v>
      </c>
      <c r="O14" s="167">
        <f>COUNTIFS('2020 indicators'!F:F,'Bangkok context definitions'!F14,'2020 indicators'!Z:Z,"&lt;&gt;Bangkok Liveability Framework sub*",'2020 indicators'!T:T,"Completed")</f>
        <v>2</v>
      </c>
      <c r="P14" s="167"/>
      <c r="Q14" s="166">
        <f>COUNTIF('2020 indicators'!F:F,'Bangkok context definitions'!F14)</f>
        <v>5</v>
      </c>
      <c r="R14" s="149">
        <f t="shared" si="0"/>
        <v>4</v>
      </c>
      <c r="S14" s="149">
        <f t="shared" si="1"/>
        <v>4</v>
      </c>
      <c r="T14" s="150">
        <f t="shared" si="3"/>
        <v>1</v>
      </c>
    </row>
    <row r="15" spans="1:20" ht="30" customHeight="1" x14ac:dyDescent="0.25">
      <c r="A15" s="258">
        <v>3</v>
      </c>
      <c r="B15" s="261" t="s">
        <v>1375</v>
      </c>
      <c r="C15" s="261" t="str">
        <f>SUM(S15:S22)&amp;"/"&amp;SUM(R15:R22)</f>
        <v>22/22</v>
      </c>
      <c r="D15" s="267">
        <f>SUM(S15:S22)/SUM(R15:R22)</f>
        <v>1</v>
      </c>
      <c r="E15" s="136">
        <v>12</v>
      </c>
      <c r="F15" s="137" t="s">
        <v>1376</v>
      </c>
      <c r="G15" s="137" t="s">
        <v>1485</v>
      </c>
      <c r="H15" s="138" t="s">
        <v>1522</v>
      </c>
      <c r="I15" s="162">
        <f>COUNTIFS('2020 indicators'!F:F,'Bangkok context definitions'!F15,'2020 indicators'!Z:Z,"Bangkok Liveability Framework sub*")</f>
        <v>5</v>
      </c>
      <c r="J15" s="162">
        <f>COUNTIFS('2020 indicators'!F:F,'Bangkok context definitions'!F15,'2020 indicators'!Z:Z,"Bangkok Liveability Framework sub*",'2020 indicators'!U:U,TRUE)</f>
        <v>0</v>
      </c>
      <c r="K15" s="163">
        <f>COUNTIFS('2020 indicators'!F:F,'Bangkok context definitions'!F15,'2020 indicators'!Z:Z,"Bangkok Liveability Framework sub*",'2020 indicators'!T:T,"Completed")</f>
        <v>0</v>
      </c>
      <c r="L15" s="163"/>
      <c r="M15" s="163">
        <f t="shared" si="2"/>
        <v>3</v>
      </c>
      <c r="N15" s="163">
        <f>COUNTIFS('2020 indicators'!F:F,'Bangkok context definitions'!F15,'2020 indicators'!Z:Z,"&lt;&gt;Bangkok Liveability Framework sub*",'2020 indicators'!U:U,TRUE)</f>
        <v>2</v>
      </c>
      <c r="O15" s="163">
        <f>COUNTIFS('2020 indicators'!F:F,'Bangkok context definitions'!F15,'2020 indicators'!Z:Z,"&lt;&gt;Bangkok Liveability Framework sub*",'2020 indicators'!T:T,"Completed")</f>
        <v>2</v>
      </c>
      <c r="P15" s="163"/>
      <c r="Q15" s="162">
        <f>COUNTIF('2020 indicators'!F:F,'Bangkok context definitions'!F15)</f>
        <v>8</v>
      </c>
      <c r="R15" s="139">
        <f t="shared" si="0"/>
        <v>2</v>
      </c>
      <c r="S15" s="139">
        <f t="shared" si="1"/>
        <v>2</v>
      </c>
      <c r="T15" s="140">
        <f t="shared" si="3"/>
        <v>1</v>
      </c>
    </row>
    <row r="16" spans="1:20" ht="30" customHeight="1" x14ac:dyDescent="0.25">
      <c r="A16" s="259"/>
      <c r="B16" s="262"/>
      <c r="C16" s="262"/>
      <c r="D16" s="262"/>
      <c r="E16" s="141">
        <v>13</v>
      </c>
      <c r="F16" s="142" t="s">
        <v>1390</v>
      </c>
      <c r="G16" s="142" t="s">
        <v>1486</v>
      </c>
      <c r="H16" s="143" t="s">
        <v>1951</v>
      </c>
      <c r="I16" s="164">
        <f>COUNTIFS('2020 indicators'!F:F,'Bangkok context definitions'!F16,'2020 indicators'!Z:Z,"Bangkok Liveability Framework sub*")</f>
        <v>1</v>
      </c>
      <c r="J16" s="164">
        <f>COUNTIFS('2020 indicators'!F:F,'Bangkok context definitions'!F16,'2020 indicators'!Z:Z,"Bangkok Liveability Framework sub*",'2020 indicators'!U:U,TRUE)</f>
        <v>1</v>
      </c>
      <c r="K16" s="165">
        <f>COUNTIFS('2020 indicators'!F:F,'Bangkok context definitions'!F16,'2020 indicators'!Z:Z,"Bangkok Liveability Framework sub*",'2020 indicators'!T:T,"Completed")</f>
        <v>1</v>
      </c>
      <c r="L16" s="165"/>
      <c r="M16" s="165">
        <f t="shared" si="2"/>
        <v>10</v>
      </c>
      <c r="N16" s="165">
        <f>COUNTIFS('2020 indicators'!F:F,'Bangkok context definitions'!F16,'2020 indicators'!Z:Z,"&lt;&gt;Bangkok Liveability Framework sub*",'2020 indicators'!U:U,TRUE)</f>
        <v>9</v>
      </c>
      <c r="O16" s="165">
        <f>COUNTIFS('2020 indicators'!F:F,'Bangkok context definitions'!F16,'2020 indicators'!Z:Z,"&lt;&gt;Bangkok Liveability Framework sub*",'2020 indicators'!T:T,"Completed")</f>
        <v>9</v>
      </c>
      <c r="P16" s="165"/>
      <c r="Q16" s="164">
        <f>COUNTIF('2020 indicators'!F:F,'Bangkok context definitions'!F16)</f>
        <v>11</v>
      </c>
      <c r="R16" s="144">
        <f t="shared" si="0"/>
        <v>10</v>
      </c>
      <c r="S16" s="144">
        <f t="shared" si="1"/>
        <v>10</v>
      </c>
      <c r="T16" s="145">
        <f t="shared" si="3"/>
        <v>1</v>
      </c>
    </row>
    <row r="17" spans="1:20" ht="30" customHeight="1" x14ac:dyDescent="0.25">
      <c r="A17" s="259"/>
      <c r="B17" s="262"/>
      <c r="C17" s="262"/>
      <c r="D17" s="262"/>
      <c r="E17" s="141">
        <v>14</v>
      </c>
      <c r="F17" s="142" t="s">
        <v>1397</v>
      </c>
      <c r="G17" s="142" t="s">
        <v>1487</v>
      </c>
      <c r="H17" s="143" t="s">
        <v>1952</v>
      </c>
      <c r="I17" s="164">
        <f>COUNTIFS('2020 indicators'!F:F,'Bangkok context definitions'!F17,'2020 indicators'!Z:Z,"Bangkok Liveability Framework sub*")</f>
        <v>2</v>
      </c>
      <c r="J17" s="164">
        <f>COUNTIFS('2020 indicators'!F:F,'Bangkok context definitions'!F17,'2020 indicators'!Z:Z,"Bangkok Liveability Framework sub*",'2020 indicators'!U:U,TRUE)</f>
        <v>0</v>
      </c>
      <c r="K17" s="165">
        <f>COUNTIFS('2020 indicators'!F:F,'Bangkok context definitions'!F17,'2020 indicators'!Z:Z,"Bangkok Liveability Framework sub*",'2020 indicators'!T:T,"Completed")</f>
        <v>0</v>
      </c>
      <c r="L17" s="165"/>
      <c r="M17" s="165">
        <f t="shared" si="2"/>
        <v>1</v>
      </c>
      <c r="N17" s="165">
        <f>COUNTIFS('2020 indicators'!F:F,'Bangkok context definitions'!F17,'2020 indicators'!Z:Z,"&lt;&gt;Bangkok Liveability Framework sub*",'2020 indicators'!U:U,TRUE)</f>
        <v>0</v>
      </c>
      <c r="O17" s="165">
        <f>COUNTIFS('2020 indicators'!F:F,'Bangkok context definitions'!F17,'2020 indicators'!Z:Z,"&lt;&gt;Bangkok Liveability Framework sub*",'2020 indicators'!T:T,"Completed")</f>
        <v>0</v>
      </c>
      <c r="P17" s="165"/>
      <c r="Q17" s="164">
        <f>COUNTIF('2020 indicators'!F:F,'Bangkok context definitions'!F17)</f>
        <v>3</v>
      </c>
      <c r="R17" s="144">
        <f t="shared" si="0"/>
        <v>0</v>
      </c>
      <c r="S17" s="144">
        <f t="shared" si="1"/>
        <v>0</v>
      </c>
      <c r="T17" s="145" t="str">
        <f t="shared" si="3"/>
        <v/>
      </c>
    </row>
    <row r="18" spans="1:20" ht="30" customHeight="1" x14ac:dyDescent="0.25">
      <c r="A18" s="259"/>
      <c r="B18" s="262"/>
      <c r="C18" s="262"/>
      <c r="D18" s="262"/>
      <c r="E18" s="141">
        <v>15</v>
      </c>
      <c r="F18" s="142" t="s">
        <v>50</v>
      </c>
      <c r="G18" s="142" t="s">
        <v>1488</v>
      </c>
      <c r="H18" s="143" t="s">
        <v>1953</v>
      </c>
      <c r="I18" s="164">
        <f>COUNTIFS('2020 indicators'!F:F,'Bangkok context definitions'!F18,'2020 indicators'!Z:Z,"Bangkok Liveability Framework sub*")</f>
        <v>2</v>
      </c>
      <c r="J18" s="164">
        <f>COUNTIFS('2020 indicators'!F:F,'Bangkok context definitions'!F18,'2020 indicators'!Z:Z,"Bangkok Liveability Framework sub*",'2020 indicators'!U:U,TRUE)</f>
        <v>0</v>
      </c>
      <c r="K18" s="165">
        <f>COUNTIFS('2020 indicators'!F:F,'Bangkok context definitions'!F18,'2020 indicators'!Z:Z,"Bangkok Liveability Framework sub*",'2020 indicators'!T:T,"Completed")</f>
        <v>0</v>
      </c>
      <c r="L18" s="165"/>
      <c r="M18" s="165">
        <f t="shared" si="2"/>
        <v>0</v>
      </c>
      <c r="N18" s="165">
        <f>COUNTIFS('2020 indicators'!F:F,'Bangkok context definitions'!F18,'2020 indicators'!Z:Z,"&lt;&gt;Bangkok Liveability Framework sub*",'2020 indicators'!U:U,TRUE)</f>
        <v>0</v>
      </c>
      <c r="O18" s="165">
        <f>COUNTIFS('2020 indicators'!F:F,'Bangkok context definitions'!F18,'2020 indicators'!Z:Z,"&lt;&gt;Bangkok Liveability Framework sub*",'2020 indicators'!T:T,"Completed")</f>
        <v>0</v>
      </c>
      <c r="P18" s="165"/>
      <c r="Q18" s="164">
        <f>COUNTIF('2020 indicators'!F:F,'Bangkok context definitions'!F18)</f>
        <v>2</v>
      </c>
      <c r="R18" s="144">
        <f t="shared" si="0"/>
        <v>0</v>
      </c>
      <c r="S18" s="144">
        <f t="shared" si="1"/>
        <v>0</v>
      </c>
      <c r="T18" s="145" t="str">
        <f t="shared" si="3"/>
        <v/>
      </c>
    </row>
    <row r="19" spans="1:20" ht="30" customHeight="1" x14ac:dyDescent="0.25">
      <c r="A19" s="259"/>
      <c r="B19" s="262"/>
      <c r="C19" s="262"/>
      <c r="D19" s="262"/>
      <c r="E19" s="141">
        <v>16</v>
      </c>
      <c r="F19" s="142" t="s">
        <v>1402</v>
      </c>
      <c r="G19" s="142" t="s">
        <v>1489</v>
      </c>
      <c r="H19" s="143" t="s">
        <v>1954</v>
      </c>
      <c r="I19" s="164">
        <f>COUNTIFS('2020 indicators'!F:F,'Bangkok context definitions'!F19,'2020 indicators'!Z:Z,"Bangkok Liveability Framework sub*")</f>
        <v>1</v>
      </c>
      <c r="J19" s="164">
        <f>COUNTIFS('2020 indicators'!F:F,'Bangkok context definitions'!F19,'2020 indicators'!Z:Z,"Bangkok Liveability Framework sub*",'2020 indicators'!U:U,TRUE)</f>
        <v>0</v>
      </c>
      <c r="K19" s="165">
        <f>COUNTIFS('2020 indicators'!F:F,'Bangkok context definitions'!F19,'2020 indicators'!Z:Z,"Bangkok Liveability Framework sub*",'2020 indicators'!T:T,"Completed")</f>
        <v>0</v>
      </c>
      <c r="L19" s="165"/>
      <c r="M19" s="165">
        <f t="shared" si="2"/>
        <v>1</v>
      </c>
      <c r="N19" s="165">
        <f>COUNTIFS('2020 indicators'!F:F,'Bangkok context definitions'!F19,'2020 indicators'!Z:Z,"&lt;&gt;Bangkok Liveability Framework sub*",'2020 indicators'!U:U,TRUE)</f>
        <v>0</v>
      </c>
      <c r="O19" s="165">
        <f>COUNTIFS('2020 indicators'!F:F,'Bangkok context definitions'!F19,'2020 indicators'!Z:Z,"&lt;&gt;Bangkok Liveability Framework sub*",'2020 indicators'!T:T,"Completed")</f>
        <v>0</v>
      </c>
      <c r="P19" s="165"/>
      <c r="Q19" s="164">
        <f>COUNTIF('2020 indicators'!F:F,'Bangkok context definitions'!F19)</f>
        <v>2</v>
      </c>
      <c r="R19" s="144">
        <f t="shared" si="0"/>
        <v>0</v>
      </c>
      <c r="S19" s="144">
        <f t="shared" si="1"/>
        <v>0</v>
      </c>
      <c r="T19" s="145" t="str">
        <f t="shared" si="3"/>
        <v/>
      </c>
    </row>
    <row r="20" spans="1:20" ht="30" customHeight="1" x14ac:dyDescent="0.25">
      <c r="A20" s="259"/>
      <c r="B20" s="262"/>
      <c r="C20" s="262"/>
      <c r="D20" s="262"/>
      <c r="E20" s="141">
        <v>17</v>
      </c>
      <c r="F20" s="142" t="s">
        <v>1405</v>
      </c>
      <c r="G20" s="142" t="s">
        <v>1490</v>
      </c>
      <c r="H20" s="143" t="s">
        <v>1955</v>
      </c>
      <c r="I20" s="164">
        <f>COUNTIFS('2020 indicators'!F:F,'Bangkok context definitions'!F20,'2020 indicators'!Z:Z,"Bangkok Liveability Framework sub*")</f>
        <v>7</v>
      </c>
      <c r="J20" s="164">
        <f>COUNTIFS('2020 indicators'!F:F,'Bangkok context definitions'!F20,'2020 indicators'!Z:Z,"Bangkok Liveability Framework sub*",'2020 indicators'!U:U,TRUE)</f>
        <v>1</v>
      </c>
      <c r="K20" s="165">
        <f>COUNTIFS('2020 indicators'!F:F,'Bangkok context definitions'!F20,'2020 indicators'!Z:Z,"Bangkok Liveability Framework sub*",'2020 indicators'!T:T,"Completed")</f>
        <v>1</v>
      </c>
      <c r="L20" s="165"/>
      <c r="M20" s="165">
        <f t="shared" si="2"/>
        <v>4</v>
      </c>
      <c r="N20" s="165">
        <f>COUNTIFS('2020 indicators'!F:F,'Bangkok context definitions'!F20,'2020 indicators'!Z:Z,"&lt;&gt;Bangkok Liveability Framework sub*",'2020 indicators'!U:U,TRUE)</f>
        <v>4</v>
      </c>
      <c r="O20" s="165">
        <f>COUNTIFS('2020 indicators'!F:F,'Bangkok context definitions'!F20,'2020 indicators'!Z:Z,"&lt;&gt;Bangkok Liveability Framework sub*",'2020 indicators'!T:T,"Completed")</f>
        <v>4</v>
      </c>
      <c r="P20" s="165"/>
      <c r="Q20" s="164">
        <f>COUNTIF('2020 indicators'!F:F,'Bangkok context definitions'!F20)</f>
        <v>11</v>
      </c>
      <c r="R20" s="144">
        <f t="shared" si="0"/>
        <v>5</v>
      </c>
      <c r="S20" s="144">
        <f t="shared" si="1"/>
        <v>5</v>
      </c>
      <c r="T20" s="145">
        <f t="shared" si="3"/>
        <v>1</v>
      </c>
    </row>
    <row r="21" spans="1:20" ht="30" customHeight="1" x14ac:dyDescent="0.25">
      <c r="A21" s="259"/>
      <c r="B21" s="262"/>
      <c r="C21" s="262"/>
      <c r="D21" s="262"/>
      <c r="E21" s="141">
        <v>18</v>
      </c>
      <c r="F21" s="142" t="s">
        <v>1418</v>
      </c>
      <c r="G21" s="142" t="s">
        <v>1491</v>
      </c>
      <c r="H21" s="143" t="s">
        <v>1956</v>
      </c>
      <c r="I21" s="164">
        <f>COUNTIFS('2020 indicators'!F:F,'Bangkok context definitions'!F21,'2020 indicators'!Z:Z,"Bangkok Liveability Framework sub*")</f>
        <v>3</v>
      </c>
      <c r="J21" s="164">
        <f>COUNTIFS('2020 indicators'!F:F,'Bangkok context definitions'!F21,'2020 indicators'!Z:Z,"Bangkok Liveability Framework sub*",'2020 indicators'!U:U,TRUE)</f>
        <v>2</v>
      </c>
      <c r="K21" s="165">
        <f>COUNTIFS('2020 indicators'!F:F,'Bangkok context definitions'!F21,'2020 indicators'!Z:Z,"Bangkok Liveability Framework sub*",'2020 indicators'!T:T,"Completed")</f>
        <v>2</v>
      </c>
      <c r="L21" s="165"/>
      <c r="M21" s="165">
        <f t="shared" si="2"/>
        <v>1</v>
      </c>
      <c r="N21" s="165">
        <f>COUNTIFS('2020 indicators'!F:F,'Bangkok context definitions'!F21,'2020 indicators'!Z:Z,"&lt;&gt;Bangkok Liveability Framework sub*",'2020 indicators'!U:U,TRUE)</f>
        <v>0</v>
      </c>
      <c r="O21" s="165">
        <f>COUNTIFS('2020 indicators'!F:F,'Bangkok context definitions'!F21,'2020 indicators'!Z:Z,"&lt;&gt;Bangkok Liveability Framework sub*",'2020 indicators'!T:T,"Completed")</f>
        <v>0</v>
      </c>
      <c r="P21" s="165"/>
      <c r="Q21" s="164">
        <f>COUNTIF('2020 indicators'!F:F,'Bangkok context definitions'!F21)</f>
        <v>4</v>
      </c>
      <c r="R21" s="144">
        <f t="shared" si="0"/>
        <v>2</v>
      </c>
      <c r="S21" s="144">
        <f t="shared" si="1"/>
        <v>2</v>
      </c>
      <c r="T21" s="145">
        <f t="shared" si="3"/>
        <v>1</v>
      </c>
    </row>
    <row r="22" spans="1:20" ht="30" customHeight="1" x14ac:dyDescent="0.25">
      <c r="A22" s="260"/>
      <c r="B22" s="263"/>
      <c r="C22" s="263"/>
      <c r="D22" s="263"/>
      <c r="E22" s="146">
        <v>19</v>
      </c>
      <c r="F22" s="147" t="s">
        <v>1424</v>
      </c>
      <c r="G22" s="147" t="s">
        <v>1492</v>
      </c>
      <c r="H22" s="148" t="s">
        <v>1957</v>
      </c>
      <c r="I22" s="166">
        <f>COUNTIFS('2020 indicators'!F:F,'Bangkok context definitions'!F22,'2020 indicators'!Z:Z,"Bangkok Liveability Framework sub*")</f>
        <v>3</v>
      </c>
      <c r="J22" s="166">
        <f>COUNTIFS('2020 indicators'!F:F,'Bangkok context definitions'!F22,'2020 indicators'!Z:Z,"Bangkok Liveability Framework sub*",'2020 indicators'!U:U,TRUE)</f>
        <v>2</v>
      </c>
      <c r="K22" s="167">
        <f>COUNTIFS('2020 indicators'!F:F,'Bangkok context definitions'!F22,'2020 indicators'!Z:Z,"Bangkok Liveability Framework sub*",'2020 indicators'!T:T,"Completed")</f>
        <v>2</v>
      </c>
      <c r="L22" s="167"/>
      <c r="M22" s="167">
        <f t="shared" si="2"/>
        <v>4</v>
      </c>
      <c r="N22" s="167">
        <f>COUNTIFS('2020 indicators'!F:F,'Bangkok context definitions'!F22,'2020 indicators'!Z:Z,"&lt;&gt;Bangkok Liveability Framework sub*",'2020 indicators'!U:U,TRUE)</f>
        <v>1</v>
      </c>
      <c r="O22" s="167">
        <f>COUNTIFS('2020 indicators'!F:F,'Bangkok context definitions'!F22,'2020 indicators'!Z:Z,"&lt;&gt;Bangkok Liveability Framework sub*",'2020 indicators'!T:T,"Completed")</f>
        <v>1</v>
      </c>
      <c r="P22" s="167"/>
      <c r="Q22" s="166">
        <f>COUNTIF('2020 indicators'!F:F,'Bangkok context definitions'!F22)</f>
        <v>7</v>
      </c>
      <c r="R22" s="149">
        <f t="shared" si="0"/>
        <v>3</v>
      </c>
      <c r="S22" s="149">
        <f t="shared" si="1"/>
        <v>3</v>
      </c>
      <c r="T22" s="150">
        <f t="shared" si="3"/>
        <v>1</v>
      </c>
    </row>
    <row r="23" spans="1:20" ht="30" customHeight="1" x14ac:dyDescent="0.25">
      <c r="A23" s="258">
        <v>4</v>
      </c>
      <c r="B23" s="261" t="s">
        <v>1439</v>
      </c>
      <c r="C23" s="261" t="str">
        <f>SUM(S23:S27)&amp;"/"&amp;SUM(R23:R27)</f>
        <v>3/3</v>
      </c>
      <c r="D23" s="267">
        <f>SUM(S23:S27)/SUM(R23:R27)</f>
        <v>1</v>
      </c>
      <c r="E23" s="136">
        <v>20</v>
      </c>
      <c r="F23" s="137" t="s">
        <v>1440</v>
      </c>
      <c r="G23" s="137" t="s">
        <v>1493</v>
      </c>
      <c r="H23" s="138" t="s">
        <v>1958</v>
      </c>
      <c r="I23" s="162">
        <f>COUNTIFS('2020 indicators'!F:F,'Bangkok context definitions'!F23,'2020 indicators'!Z:Z,"Bangkok Liveability Framework sub*")</f>
        <v>2</v>
      </c>
      <c r="J23" s="162">
        <f>COUNTIFS('2020 indicators'!F:F,'Bangkok context definitions'!F23,'2020 indicators'!Z:Z,"Bangkok Liveability Framework sub*",'2020 indicators'!U:U,TRUE)</f>
        <v>2</v>
      </c>
      <c r="K23" s="163">
        <f>COUNTIFS('2020 indicators'!F:F,'Bangkok context definitions'!F23,'2020 indicators'!Z:Z,"Bangkok Liveability Framework sub*",'2020 indicators'!T:T,"Completed")</f>
        <v>2</v>
      </c>
      <c r="L23" s="163"/>
      <c r="M23" s="163">
        <f t="shared" si="2"/>
        <v>0</v>
      </c>
      <c r="N23" s="163">
        <f>COUNTIFS('2020 indicators'!F:F,'Bangkok context definitions'!F23,'2020 indicators'!Z:Z,"&lt;&gt;Bangkok Liveability Framework sub*",'2020 indicators'!U:U,TRUE)</f>
        <v>0</v>
      </c>
      <c r="O23" s="163">
        <f>COUNTIFS('2020 indicators'!F:F,'Bangkok context definitions'!F23,'2020 indicators'!Z:Z,"&lt;&gt;Bangkok Liveability Framework sub*",'2020 indicators'!T:T,"Completed")</f>
        <v>0</v>
      </c>
      <c r="P23" s="163"/>
      <c r="Q23" s="162">
        <f>COUNTIF('2020 indicators'!F:F,'Bangkok context definitions'!F23)</f>
        <v>2</v>
      </c>
      <c r="R23" s="139">
        <f t="shared" si="0"/>
        <v>2</v>
      </c>
      <c r="S23" s="139">
        <f t="shared" si="1"/>
        <v>2</v>
      </c>
      <c r="T23" s="140">
        <f t="shared" si="3"/>
        <v>1</v>
      </c>
    </row>
    <row r="24" spans="1:20" ht="30" customHeight="1" x14ac:dyDescent="0.25">
      <c r="A24" s="259"/>
      <c r="B24" s="262"/>
      <c r="C24" s="262"/>
      <c r="D24" s="262"/>
      <c r="E24" s="141">
        <v>21</v>
      </c>
      <c r="F24" s="142" t="s">
        <v>1444</v>
      </c>
      <c r="G24" s="142" t="s">
        <v>1494</v>
      </c>
      <c r="H24" s="142" t="s">
        <v>1495</v>
      </c>
      <c r="I24" s="164">
        <f>COUNTIFS('2020 indicators'!F:F,'Bangkok context definitions'!F24,'2020 indicators'!Z:Z,"Bangkok Liveability Framework sub*")</f>
        <v>1</v>
      </c>
      <c r="J24" s="164">
        <f>COUNTIFS('2020 indicators'!F:F,'Bangkok context definitions'!F24,'2020 indicators'!Z:Z,"Bangkok Liveability Framework sub*",'2020 indicators'!U:U,TRUE)</f>
        <v>0</v>
      </c>
      <c r="K24" s="165">
        <f>COUNTIFS('2020 indicators'!F:F,'Bangkok context definitions'!F24,'2020 indicators'!Z:Z,"Bangkok Liveability Framework sub*",'2020 indicators'!T:T,"Completed")</f>
        <v>0</v>
      </c>
      <c r="L24" s="165"/>
      <c r="M24" s="165">
        <f t="shared" si="2"/>
        <v>1</v>
      </c>
      <c r="N24" s="165">
        <f>COUNTIFS('2020 indicators'!F:F,'Bangkok context definitions'!F24,'2020 indicators'!Z:Z,"&lt;&gt;Bangkok Liveability Framework sub*",'2020 indicators'!U:U,TRUE)</f>
        <v>1</v>
      </c>
      <c r="O24" s="165">
        <f>COUNTIFS('2020 indicators'!F:F,'Bangkok context definitions'!F24,'2020 indicators'!Z:Z,"&lt;&gt;Bangkok Liveability Framework sub*",'2020 indicators'!T:T,"Completed")</f>
        <v>1</v>
      </c>
      <c r="P24" s="165"/>
      <c r="Q24" s="164">
        <f>COUNTIF('2020 indicators'!F:F,'Bangkok context definitions'!F24)</f>
        <v>2</v>
      </c>
      <c r="R24" s="144">
        <f t="shared" si="0"/>
        <v>1</v>
      </c>
      <c r="S24" s="144">
        <f t="shared" si="1"/>
        <v>1</v>
      </c>
      <c r="T24" s="145">
        <f t="shared" si="3"/>
        <v>1</v>
      </c>
    </row>
    <row r="25" spans="1:20" ht="50.25" customHeight="1" x14ac:dyDescent="0.25">
      <c r="A25" s="259"/>
      <c r="B25" s="262"/>
      <c r="C25" s="262"/>
      <c r="D25" s="262"/>
      <c r="E25" s="141">
        <v>22</v>
      </c>
      <c r="F25" s="142" t="s">
        <v>1448</v>
      </c>
      <c r="G25" s="142" t="s">
        <v>1496</v>
      </c>
      <c r="H25" s="142" t="s">
        <v>1959</v>
      </c>
      <c r="I25" s="164">
        <f>COUNTIFS('2020 indicators'!F:F,'Bangkok context definitions'!F25,'2020 indicators'!Z:Z,"Bangkok Liveability Framework sub*")</f>
        <v>2</v>
      </c>
      <c r="J25" s="164">
        <f>COUNTIFS('2020 indicators'!F:F,'Bangkok context definitions'!F25,'2020 indicators'!Z:Z,"Bangkok Liveability Framework sub*",'2020 indicators'!U:U,TRUE)</f>
        <v>0</v>
      </c>
      <c r="K25" s="165">
        <f>COUNTIFS('2020 indicators'!F:F,'Bangkok context definitions'!F25,'2020 indicators'!Z:Z,"Bangkok Liveability Framework sub*",'2020 indicators'!T:T,"Completed")</f>
        <v>0</v>
      </c>
      <c r="L25" s="165"/>
      <c r="M25" s="165">
        <f t="shared" si="2"/>
        <v>2</v>
      </c>
      <c r="N25" s="165">
        <f>COUNTIFS('2020 indicators'!F:F,'Bangkok context definitions'!F25,'2020 indicators'!Z:Z,"&lt;&gt;Bangkok Liveability Framework sub*",'2020 indicators'!U:U,TRUE)</f>
        <v>0</v>
      </c>
      <c r="O25" s="165">
        <f>COUNTIFS('2020 indicators'!F:F,'Bangkok context definitions'!F25,'2020 indicators'!Z:Z,"&lt;&gt;Bangkok Liveability Framework sub*",'2020 indicators'!T:T,"Completed")</f>
        <v>0</v>
      </c>
      <c r="P25" s="165"/>
      <c r="Q25" s="164">
        <f>COUNTIF('2020 indicators'!F:F,'Bangkok context definitions'!F25)</f>
        <v>4</v>
      </c>
      <c r="R25" s="144">
        <f t="shared" si="0"/>
        <v>0</v>
      </c>
      <c r="S25" s="144">
        <f t="shared" si="1"/>
        <v>0</v>
      </c>
      <c r="T25" s="145" t="str">
        <f t="shared" si="3"/>
        <v/>
      </c>
    </row>
    <row r="26" spans="1:20" ht="30" customHeight="1" x14ac:dyDescent="0.25">
      <c r="A26" s="259"/>
      <c r="B26" s="262"/>
      <c r="C26" s="262"/>
      <c r="D26" s="262"/>
      <c r="E26" s="141">
        <v>23</v>
      </c>
      <c r="F26" s="142" t="s">
        <v>1454</v>
      </c>
      <c r="G26" s="142" t="s">
        <v>1497</v>
      </c>
      <c r="H26" s="143" t="s">
        <v>1960</v>
      </c>
      <c r="I26" s="164">
        <f>COUNTIFS('2020 indicators'!F:F,'Bangkok context definitions'!F26,'2020 indicators'!Z:Z,"Bangkok Liveability Framework sub*")</f>
        <v>3</v>
      </c>
      <c r="J26" s="164">
        <f>COUNTIFS('2020 indicators'!F:F,'Bangkok context definitions'!F26,'2020 indicators'!Z:Z,"Bangkok Liveability Framework sub*",'2020 indicators'!U:U,TRUE)</f>
        <v>0</v>
      </c>
      <c r="K26" s="165">
        <f>COUNTIFS('2020 indicators'!F:F,'Bangkok context definitions'!F26,'2020 indicators'!Z:Z,"Bangkok Liveability Framework sub*",'2020 indicators'!T:T,"Completed")</f>
        <v>0</v>
      </c>
      <c r="L26" s="165"/>
      <c r="M26" s="165">
        <f t="shared" si="2"/>
        <v>0</v>
      </c>
      <c r="N26" s="165">
        <f>COUNTIFS('2020 indicators'!F:F,'Bangkok context definitions'!F26,'2020 indicators'!Z:Z,"&lt;&gt;Bangkok Liveability Framework sub*",'2020 indicators'!U:U,TRUE)</f>
        <v>0</v>
      </c>
      <c r="O26" s="165">
        <f>COUNTIFS('2020 indicators'!F:F,'Bangkok context definitions'!F26,'2020 indicators'!Z:Z,"&lt;&gt;Bangkok Liveability Framework sub*",'2020 indicators'!T:T,"Completed")</f>
        <v>0</v>
      </c>
      <c r="P26" s="165"/>
      <c r="Q26" s="164">
        <f>COUNTIF('2020 indicators'!F:F,'Bangkok context definitions'!F26)</f>
        <v>3</v>
      </c>
      <c r="R26" s="144">
        <f t="shared" si="0"/>
        <v>0</v>
      </c>
      <c r="S26" s="144">
        <f t="shared" si="1"/>
        <v>0</v>
      </c>
      <c r="T26" s="145" t="str">
        <f t="shared" si="3"/>
        <v/>
      </c>
    </row>
    <row r="27" spans="1:20" ht="30" customHeight="1" x14ac:dyDescent="0.25">
      <c r="A27" s="260"/>
      <c r="B27" s="263"/>
      <c r="C27" s="263"/>
      <c r="D27" s="263"/>
      <c r="E27" s="146">
        <v>24</v>
      </c>
      <c r="F27" s="147" t="s">
        <v>42</v>
      </c>
      <c r="G27" s="147" t="s">
        <v>1498</v>
      </c>
      <c r="H27" s="148" t="s">
        <v>1961</v>
      </c>
      <c r="I27" s="166">
        <f>COUNTIFS('2020 indicators'!F:F,'Bangkok context definitions'!F27,'2020 indicators'!Z:Z,"Bangkok Liveability Framework sub*")</f>
        <v>1</v>
      </c>
      <c r="J27" s="166">
        <f>COUNTIFS('2020 indicators'!F:F,'Bangkok context definitions'!F27,'2020 indicators'!Z:Z,"Bangkok Liveability Framework sub*",'2020 indicators'!U:U,TRUE)</f>
        <v>0</v>
      </c>
      <c r="K27" s="167">
        <f>COUNTIFS('2020 indicators'!F:F,'Bangkok context definitions'!F27,'2020 indicators'!Z:Z,"Bangkok Liveability Framework sub*",'2020 indicators'!T:T,"Completed")</f>
        <v>0</v>
      </c>
      <c r="L27" s="167"/>
      <c r="M27" s="167">
        <f t="shared" si="2"/>
        <v>7</v>
      </c>
      <c r="N27" s="167">
        <f>COUNTIFS('2020 indicators'!F:F,'Bangkok context definitions'!F27,'2020 indicators'!Z:Z,"&lt;&gt;Bangkok Liveability Framework sub*",'2020 indicators'!U:U,TRUE)</f>
        <v>0</v>
      </c>
      <c r="O27" s="167">
        <f>COUNTIFS('2020 indicators'!F:F,'Bangkok context definitions'!F27,'2020 indicators'!Z:Z,"&lt;&gt;Bangkok Liveability Framework sub*",'2020 indicators'!T:T,"Completed")</f>
        <v>0</v>
      </c>
      <c r="P27" s="167"/>
      <c r="Q27" s="166">
        <f>COUNTIF('2020 indicators'!F:F,'Bangkok context definitions'!F27)</f>
        <v>8</v>
      </c>
      <c r="R27" s="149">
        <f t="shared" si="0"/>
        <v>0</v>
      </c>
      <c r="S27" s="149">
        <f t="shared" si="1"/>
        <v>0</v>
      </c>
      <c r="T27" s="150" t="str">
        <f t="shared" si="3"/>
        <v/>
      </c>
    </row>
    <row r="28" spans="1:20" ht="15" customHeight="1" x14ac:dyDescent="0.25">
      <c r="A28" s="151"/>
      <c r="B28" s="152"/>
      <c r="C28" s="152"/>
      <c r="D28" s="152"/>
      <c r="E28" s="153"/>
      <c r="F28" s="154"/>
      <c r="G28" s="154" t="s">
        <v>323</v>
      </c>
      <c r="H28" s="155"/>
      <c r="I28" s="168">
        <f>SUM(I4:I27)</f>
        <v>62</v>
      </c>
      <c r="J28" s="168">
        <f t="shared" ref="J28:S28" si="4">SUM(J4:J27)</f>
        <v>19</v>
      </c>
      <c r="K28" s="168">
        <f t="shared" si="4"/>
        <v>19</v>
      </c>
      <c r="L28" s="168"/>
      <c r="M28" s="168">
        <f t="shared" si="4"/>
        <v>66</v>
      </c>
      <c r="N28" s="168">
        <f t="shared" si="4"/>
        <v>41</v>
      </c>
      <c r="O28" s="168">
        <f t="shared" si="4"/>
        <v>41</v>
      </c>
      <c r="P28" s="168"/>
      <c r="Q28" s="168">
        <f t="shared" si="4"/>
        <v>128</v>
      </c>
      <c r="R28" s="156">
        <f t="shared" si="4"/>
        <v>60</v>
      </c>
      <c r="S28" s="156">
        <f t="shared" si="4"/>
        <v>60</v>
      </c>
      <c r="T28" s="157">
        <f t="shared" si="3"/>
        <v>1</v>
      </c>
    </row>
    <row r="29" spans="1:20" ht="15" customHeight="1" x14ac:dyDescent="0.25">
      <c r="A29" s="158"/>
      <c r="E29" s="159"/>
      <c r="F29" s="160"/>
      <c r="G29" s="160" t="s">
        <v>323</v>
      </c>
      <c r="H29" s="160"/>
      <c r="T29" s="161"/>
    </row>
  </sheetData>
  <mergeCells count="23">
    <mergeCell ref="A15:A22"/>
    <mergeCell ref="B15:B22"/>
    <mergeCell ref="C15:C22"/>
    <mergeCell ref="D15:D22"/>
    <mergeCell ref="A23:A27"/>
    <mergeCell ref="B23:B27"/>
    <mergeCell ref="C23:C27"/>
    <mergeCell ref="D23:D27"/>
    <mergeCell ref="A4:A10"/>
    <mergeCell ref="B4:B10"/>
    <mergeCell ref="C4:C10"/>
    <mergeCell ref="D4:D10"/>
    <mergeCell ref="A11:A14"/>
    <mergeCell ref="B11:B14"/>
    <mergeCell ref="C11:C14"/>
    <mergeCell ref="D11:D14"/>
    <mergeCell ref="A1:D1"/>
    <mergeCell ref="F1:H1"/>
    <mergeCell ref="I1:T1"/>
    <mergeCell ref="C2:D2"/>
    <mergeCell ref="I2:K2"/>
    <mergeCell ref="M2:O2"/>
    <mergeCell ref="Q2:S2"/>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O4" activePane="bottomRight" state="frozen"/>
      <selection pane="topRight" activeCell="J1" sqref="J1"/>
      <selection pane="bottomLeft" activeCell="A4" sqref="A4"/>
      <selection pane="bottomRight" activeCell="T11" sqref="T11"/>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24"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7" customWidth="1"/>
    <col min="15" max="15" width="1.42578125" customWidth="1"/>
    <col min="16" max="16" width="46.42578125" customWidth="1"/>
    <col min="17" max="17" width="13.42578125" style="7" customWidth="1"/>
    <col min="18" max="19" width="11.28515625" style="7" customWidth="1"/>
    <col min="20" max="20" width="32.42578125" style="23" customWidth="1"/>
    <col min="21" max="21" width="13" style="23" hidden="1" customWidth="1"/>
    <col min="22" max="22" width="1.42578125" customWidth="1"/>
    <col min="23" max="23" width="13.7109375" style="124" customWidth="1"/>
    <col min="24" max="24" width="20.140625" style="7" customWidth="1"/>
    <col min="25" max="25" width="2.42578125" customWidth="1"/>
    <col min="26" max="26" width="27.42578125" customWidth="1"/>
  </cols>
  <sheetData>
    <row r="1" spans="1:26" ht="15" customHeight="1" x14ac:dyDescent="0.25">
      <c r="B1" s="268" t="s">
        <v>1248</v>
      </c>
      <c r="C1" s="268"/>
      <c r="D1" s="106"/>
      <c r="E1" s="268" t="s">
        <v>2</v>
      </c>
      <c r="F1" s="268"/>
      <c r="G1" s="106"/>
      <c r="H1" s="268" t="s">
        <v>1249</v>
      </c>
      <c r="I1" s="268"/>
      <c r="J1" s="106" t="s">
        <v>1250</v>
      </c>
      <c r="K1" s="106"/>
      <c r="L1" s="268" t="s">
        <v>288</v>
      </c>
      <c r="M1" s="268"/>
      <c r="N1" s="268"/>
      <c r="O1" s="268"/>
      <c r="P1" s="268"/>
      <c r="Q1" s="107"/>
      <c r="R1" s="107"/>
      <c r="S1" s="107"/>
      <c r="T1" s="106" t="s">
        <v>1251</v>
      </c>
      <c r="U1" s="106" t="s">
        <v>1252</v>
      </c>
      <c r="V1" s="106"/>
      <c r="W1" s="268" t="s">
        <v>1253</v>
      </c>
      <c r="X1" s="268"/>
      <c r="Y1" s="106"/>
      <c r="Z1" s="106" t="s">
        <v>1254</v>
      </c>
    </row>
    <row r="2" spans="1:26" ht="15" customHeight="1" x14ac:dyDescent="0.25">
      <c r="B2" s="88" t="s">
        <v>1244</v>
      </c>
      <c r="C2" s="88" t="s">
        <v>1255</v>
      </c>
      <c r="D2" s="88"/>
      <c r="E2" s="88" t="s">
        <v>1244</v>
      </c>
      <c r="F2" s="88" t="s">
        <v>75</v>
      </c>
      <c r="G2" s="88"/>
      <c r="H2" s="108" t="s">
        <v>1244</v>
      </c>
      <c r="I2" s="109" t="s">
        <v>1255</v>
      </c>
      <c r="J2" s="109"/>
      <c r="K2" s="88"/>
      <c r="L2" s="269" t="s">
        <v>1256</v>
      </c>
      <c r="M2" s="269"/>
      <c r="N2" s="269"/>
      <c r="O2" s="109"/>
      <c r="P2" s="109" t="s">
        <v>75</v>
      </c>
      <c r="Q2" s="110" t="s">
        <v>1257</v>
      </c>
      <c r="R2" s="270" t="s">
        <v>1258</v>
      </c>
      <c r="S2" s="270" t="s">
        <v>1259</v>
      </c>
      <c r="T2" s="111"/>
      <c r="U2" s="111"/>
      <c r="V2" s="88"/>
      <c r="W2" s="108" t="s">
        <v>502</v>
      </c>
      <c r="X2" s="109" t="s">
        <v>503</v>
      </c>
      <c r="Y2" s="88"/>
      <c r="Z2" s="88"/>
    </row>
    <row r="3" spans="1:26" s="4" customFormat="1" ht="15" customHeight="1" x14ac:dyDescent="0.25">
      <c r="A3" s="112"/>
      <c r="B3" s="112"/>
      <c r="C3" s="112"/>
      <c r="D3" s="112"/>
      <c r="E3" s="112"/>
      <c r="F3" s="112"/>
      <c r="G3" s="112"/>
      <c r="H3" s="113"/>
      <c r="I3" s="114"/>
      <c r="J3" s="114"/>
      <c r="K3" s="112"/>
      <c r="L3" s="115" t="s">
        <v>1260</v>
      </c>
      <c r="M3" s="115" t="s">
        <v>1261</v>
      </c>
      <c r="N3" s="115" t="s">
        <v>1262</v>
      </c>
      <c r="O3" s="99"/>
      <c r="P3" s="99"/>
      <c r="Q3" s="102"/>
      <c r="R3" s="271"/>
      <c r="S3" s="271"/>
      <c r="T3" s="116"/>
      <c r="U3" s="116"/>
      <c r="V3" s="112"/>
      <c r="W3" s="113"/>
      <c r="X3" s="117"/>
      <c r="Y3" s="112"/>
      <c r="Z3" s="112"/>
    </row>
    <row r="4" spans="1:26" s="4" customFormat="1" ht="15" customHeight="1" x14ac:dyDescent="0.25">
      <c r="H4" s="118"/>
      <c r="I4" s="119"/>
      <c r="J4" s="119"/>
      <c r="L4" s="120"/>
      <c r="M4" s="120"/>
      <c r="N4" s="120"/>
      <c r="O4" s="16"/>
      <c r="P4" s="16"/>
      <c r="Q4" s="84"/>
      <c r="R4" s="121"/>
      <c r="S4" s="121"/>
      <c r="T4" s="122"/>
      <c r="U4" s="122"/>
      <c r="W4" s="118"/>
      <c r="X4" s="123"/>
    </row>
    <row r="5" spans="1:26" x14ac:dyDescent="0.25">
      <c r="A5">
        <f>ROW(A5)-4</f>
        <v>1</v>
      </c>
      <c r="B5">
        <v>1</v>
      </c>
      <c r="C5" t="s">
        <v>1263</v>
      </c>
      <c r="E5">
        <v>1</v>
      </c>
      <c r="F5" t="s">
        <v>1264</v>
      </c>
      <c r="H5" s="124">
        <v>21</v>
      </c>
      <c r="I5" s="125">
        <v>3</v>
      </c>
      <c r="J5" t="s">
        <v>1265</v>
      </c>
      <c r="P5" t="s">
        <v>1266</v>
      </c>
      <c r="Q5" s="7" t="s">
        <v>1246</v>
      </c>
      <c r="T5" s="23" t="s">
        <v>1267</v>
      </c>
      <c r="U5" s="23" t="b">
        <f>SUM(IFERROR(SEARCH("Future ",T5,1),0),IFERROR(SEARCH("No longer ",T5,1),0),IFERROR(SEARCH("See  ",T5,1),0))=0</f>
        <v>0</v>
      </c>
      <c r="W5" s="124" t="s">
        <v>1268</v>
      </c>
      <c r="X5" s="126" t="s">
        <v>1269</v>
      </c>
      <c r="Z5" t="s">
        <v>1270</v>
      </c>
    </row>
    <row r="6" spans="1:26" x14ac:dyDescent="0.25">
      <c r="A6">
        <f t="shared" ref="A6:A69" si="0">ROW(A6)-4</f>
        <v>2</v>
      </c>
      <c r="B6">
        <v>1</v>
      </c>
      <c r="C6" t="s">
        <v>1263</v>
      </c>
      <c r="E6">
        <v>1</v>
      </c>
      <c r="F6" t="s">
        <v>1264</v>
      </c>
      <c r="H6" s="124">
        <v>21</v>
      </c>
      <c r="I6" s="125">
        <v>3</v>
      </c>
      <c r="J6" t="s">
        <v>1265</v>
      </c>
      <c r="P6" t="s">
        <v>1271</v>
      </c>
      <c r="Q6" s="7" t="s">
        <v>1246</v>
      </c>
      <c r="R6" s="7" t="s">
        <v>1272</v>
      </c>
      <c r="T6" s="23" t="s">
        <v>1267</v>
      </c>
      <c r="U6" s="23" t="b">
        <f t="shared" ref="U6:U69" si="1">SUM(IFERROR(SEARCH("Future ",T6,1),0),IFERROR(SEARCH("No longer ",T6,1),0),IFERROR(SEARCH("See  ",T6,1),0))=0</f>
        <v>0</v>
      </c>
      <c r="W6" s="124" t="s">
        <v>1268</v>
      </c>
      <c r="X6" s="126" t="s">
        <v>1269</v>
      </c>
      <c r="Z6" t="s">
        <v>1270</v>
      </c>
    </row>
    <row r="7" spans="1:26" x14ac:dyDescent="0.25">
      <c r="A7">
        <f t="shared" si="0"/>
        <v>3</v>
      </c>
      <c r="B7">
        <v>1</v>
      </c>
      <c r="C7" t="s">
        <v>1263</v>
      </c>
      <c r="E7">
        <v>2</v>
      </c>
      <c r="F7" t="s">
        <v>1273</v>
      </c>
      <c r="H7" s="124">
        <v>22</v>
      </c>
      <c r="I7" s="125">
        <v>3</v>
      </c>
      <c r="J7" t="s">
        <v>1274</v>
      </c>
      <c r="L7" t="s">
        <v>1275</v>
      </c>
      <c r="M7">
        <v>20190617</v>
      </c>
      <c r="N7" s="7" t="s">
        <v>1276</v>
      </c>
      <c r="P7" s="1" t="s">
        <v>860</v>
      </c>
      <c r="Q7" s="103" t="s">
        <v>1277</v>
      </c>
      <c r="T7" s="23" t="s">
        <v>1278</v>
      </c>
      <c r="U7" s="23" t="b">
        <f t="shared" si="1"/>
        <v>1</v>
      </c>
      <c r="W7" s="124" t="s">
        <v>1222</v>
      </c>
      <c r="X7" s="126"/>
    </row>
    <row r="8" spans="1:26" x14ac:dyDescent="0.25">
      <c r="A8">
        <f t="shared" si="0"/>
        <v>4</v>
      </c>
      <c r="B8">
        <v>1</v>
      </c>
      <c r="C8" t="s">
        <v>1263</v>
      </c>
      <c r="E8">
        <v>2</v>
      </c>
      <c r="F8" t="s">
        <v>1273</v>
      </c>
      <c r="H8" s="124">
        <v>22</v>
      </c>
      <c r="I8" s="125">
        <v>3</v>
      </c>
      <c r="J8" t="s">
        <v>1274</v>
      </c>
      <c r="L8" t="s">
        <v>1275</v>
      </c>
      <c r="M8">
        <v>20190617</v>
      </c>
      <c r="N8" s="7" t="s">
        <v>1276</v>
      </c>
      <c r="P8" s="1" t="s">
        <v>861</v>
      </c>
      <c r="Q8" s="103" t="s">
        <v>1277</v>
      </c>
      <c r="T8" s="23" t="s">
        <v>1278</v>
      </c>
      <c r="U8" s="23" t="b">
        <f t="shared" si="1"/>
        <v>1</v>
      </c>
      <c r="W8" s="124" t="s">
        <v>1222</v>
      </c>
      <c r="X8" s="126"/>
    </row>
    <row r="9" spans="1:26" x14ac:dyDescent="0.25">
      <c r="A9">
        <f t="shared" si="0"/>
        <v>5</v>
      </c>
      <c r="B9">
        <v>1</v>
      </c>
      <c r="C9" t="s">
        <v>1263</v>
      </c>
      <c r="E9">
        <v>2</v>
      </c>
      <c r="F9" t="s">
        <v>1273</v>
      </c>
      <c r="H9" s="124">
        <v>22</v>
      </c>
      <c r="I9" s="125">
        <v>3</v>
      </c>
      <c r="J9" t="s">
        <v>1274</v>
      </c>
      <c r="L9" t="s">
        <v>1275</v>
      </c>
      <c r="M9">
        <v>20190617</v>
      </c>
      <c r="N9" s="7" t="s">
        <v>1276</v>
      </c>
      <c r="P9" s="1" t="s">
        <v>862</v>
      </c>
      <c r="Q9" s="103" t="s">
        <v>1244</v>
      </c>
      <c r="T9" s="23" t="s">
        <v>1278</v>
      </c>
      <c r="U9" s="23" t="b">
        <f t="shared" si="1"/>
        <v>1</v>
      </c>
      <c r="W9" s="124" t="s">
        <v>1222</v>
      </c>
      <c r="X9" s="126"/>
    </row>
    <row r="10" spans="1:26" x14ac:dyDescent="0.25">
      <c r="A10">
        <f t="shared" si="0"/>
        <v>6</v>
      </c>
      <c r="B10">
        <v>1</v>
      </c>
      <c r="C10" t="s">
        <v>1263</v>
      </c>
      <c r="E10">
        <v>2</v>
      </c>
      <c r="F10" t="s">
        <v>1273</v>
      </c>
      <c r="H10" s="124">
        <v>22</v>
      </c>
      <c r="I10" s="125">
        <v>3</v>
      </c>
      <c r="J10" t="s">
        <v>1274</v>
      </c>
      <c r="P10" t="s">
        <v>1523</v>
      </c>
      <c r="Q10" s="7" t="s">
        <v>1244</v>
      </c>
      <c r="R10" s="7" t="s">
        <v>1279</v>
      </c>
      <c r="T10" s="23" t="s">
        <v>1267</v>
      </c>
      <c r="U10" s="23" t="b">
        <f t="shared" si="1"/>
        <v>0</v>
      </c>
      <c r="W10" s="124" t="s">
        <v>1268</v>
      </c>
      <c r="X10" s="126" t="s">
        <v>1269</v>
      </c>
      <c r="Z10" t="s">
        <v>1524</v>
      </c>
    </row>
    <row r="11" spans="1:26" x14ac:dyDescent="0.25">
      <c r="A11">
        <f t="shared" si="0"/>
        <v>7</v>
      </c>
      <c r="B11">
        <v>1</v>
      </c>
      <c r="C11" t="s">
        <v>1263</v>
      </c>
      <c r="E11">
        <v>2</v>
      </c>
      <c r="F11" t="s">
        <v>1273</v>
      </c>
      <c r="H11" s="124">
        <v>22</v>
      </c>
      <c r="I11" s="125">
        <v>3</v>
      </c>
      <c r="J11" t="s">
        <v>1274</v>
      </c>
      <c r="L11" t="s">
        <v>1275</v>
      </c>
      <c r="M11">
        <v>20190617</v>
      </c>
      <c r="N11" s="7" t="s">
        <v>1276</v>
      </c>
      <c r="P11" t="s">
        <v>1281</v>
      </c>
      <c r="Q11" s="7" t="s">
        <v>1246</v>
      </c>
      <c r="R11" s="7" t="s">
        <v>1279</v>
      </c>
      <c r="T11" s="23" t="s">
        <v>1278</v>
      </c>
      <c r="U11" s="23" t="b">
        <f t="shared" si="1"/>
        <v>1</v>
      </c>
      <c r="W11" s="124" t="s">
        <v>1268</v>
      </c>
      <c r="X11" s="126" t="s">
        <v>1269</v>
      </c>
      <c r="Z11" t="s">
        <v>1280</v>
      </c>
    </row>
    <row r="12" spans="1:26" x14ac:dyDescent="0.25">
      <c r="A12">
        <f t="shared" si="0"/>
        <v>8</v>
      </c>
      <c r="B12">
        <v>1</v>
      </c>
      <c r="C12" t="s">
        <v>1263</v>
      </c>
      <c r="E12">
        <v>3</v>
      </c>
      <c r="F12" t="s">
        <v>1282</v>
      </c>
      <c r="H12" s="124">
        <v>11</v>
      </c>
      <c r="I12" s="125">
        <v>2.2000000000000002</v>
      </c>
      <c r="J12" t="s">
        <v>1274</v>
      </c>
      <c r="L12" t="s">
        <v>1283</v>
      </c>
      <c r="M12" s="23" t="s">
        <v>1284</v>
      </c>
      <c r="N12" s="7" t="s">
        <v>1285</v>
      </c>
      <c r="P12" t="s">
        <v>1100</v>
      </c>
      <c r="Q12" s="7" t="s">
        <v>1245</v>
      </c>
      <c r="T12" s="23" t="s">
        <v>1278</v>
      </c>
      <c r="U12" s="23" t="b">
        <f t="shared" si="1"/>
        <v>1</v>
      </c>
      <c r="W12" s="124" t="s">
        <v>1286</v>
      </c>
      <c r="X12" s="126"/>
    </row>
    <row r="13" spans="1:26" x14ac:dyDescent="0.25">
      <c r="A13">
        <f t="shared" si="0"/>
        <v>9</v>
      </c>
      <c r="B13">
        <v>1</v>
      </c>
      <c r="C13" t="s">
        <v>1263</v>
      </c>
      <c r="E13">
        <v>3</v>
      </c>
      <c r="F13" t="s">
        <v>1282</v>
      </c>
      <c r="H13" s="124">
        <v>11</v>
      </c>
      <c r="I13" s="125">
        <v>2.2000000000000002</v>
      </c>
      <c r="J13" t="s">
        <v>1274</v>
      </c>
      <c r="L13" t="s">
        <v>1275</v>
      </c>
      <c r="M13">
        <v>20190809</v>
      </c>
      <c r="N13" s="7" t="s">
        <v>1287</v>
      </c>
      <c r="P13" t="s">
        <v>882</v>
      </c>
      <c r="Q13" s="7" t="s">
        <v>1244</v>
      </c>
      <c r="S13" s="23" t="s">
        <v>1135</v>
      </c>
      <c r="T13" s="23" t="s">
        <v>1278</v>
      </c>
      <c r="U13" s="23" t="b">
        <f t="shared" si="1"/>
        <v>1</v>
      </c>
      <c r="W13" s="124" t="s">
        <v>1222</v>
      </c>
      <c r="X13" s="126"/>
    </row>
    <row r="14" spans="1:26" x14ac:dyDescent="0.25">
      <c r="A14">
        <f t="shared" si="0"/>
        <v>10</v>
      </c>
      <c r="B14">
        <v>1</v>
      </c>
      <c r="C14" t="s">
        <v>1263</v>
      </c>
      <c r="E14">
        <v>3</v>
      </c>
      <c r="F14" t="s">
        <v>1282</v>
      </c>
      <c r="H14" s="124">
        <v>11</v>
      </c>
      <c r="I14" s="125">
        <v>2.2000000000000002</v>
      </c>
      <c r="J14" t="s">
        <v>1274</v>
      </c>
      <c r="L14" t="s">
        <v>1275</v>
      </c>
      <c r="M14">
        <v>20190809</v>
      </c>
      <c r="N14" s="7" t="s">
        <v>1287</v>
      </c>
      <c r="P14" t="s">
        <v>900</v>
      </c>
      <c r="Q14" s="7" t="s">
        <v>1244</v>
      </c>
      <c r="T14" s="23" t="s">
        <v>1278</v>
      </c>
      <c r="U14" s="23" t="b">
        <f t="shared" si="1"/>
        <v>1</v>
      </c>
      <c r="W14" s="124" t="s">
        <v>1222</v>
      </c>
      <c r="X14" s="126"/>
    </row>
    <row r="15" spans="1:26" x14ac:dyDescent="0.25">
      <c r="A15">
        <f t="shared" si="0"/>
        <v>11</v>
      </c>
      <c r="B15">
        <v>1</v>
      </c>
      <c r="C15" t="s">
        <v>1263</v>
      </c>
      <c r="E15">
        <v>3</v>
      </c>
      <c r="F15" t="s">
        <v>1282</v>
      </c>
      <c r="H15" s="124">
        <v>11</v>
      </c>
      <c r="I15" s="125">
        <v>2.2000000000000002</v>
      </c>
      <c r="J15" t="s">
        <v>1274</v>
      </c>
      <c r="L15" t="s">
        <v>1275</v>
      </c>
      <c r="M15">
        <v>20190809</v>
      </c>
      <c r="N15" s="7" t="s">
        <v>1287</v>
      </c>
      <c r="P15" t="s">
        <v>901</v>
      </c>
      <c r="Q15" s="7" t="s">
        <v>1244</v>
      </c>
      <c r="T15" s="23" t="s">
        <v>1278</v>
      </c>
      <c r="U15" s="23" t="b">
        <f t="shared" si="1"/>
        <v>1</v>
      </c>
      <c r="W15" s="124" t="s">
        <v>1222</v>
      </c>
      <c r="X15" s="126"/>
    </row>
    <row r="16" spans="1:26" x14ac:dyDescent="0.25">
      <c r="A16">
        <f t="shared" si="0"/>
        <v>12</v>
      </c>
      <c r="B16">
        <v>1</v>
      </c>
      <c r="C16" t="s">
        <v>1263</v>
      </c>
      <c r="E16">
        <v>3</v>
      </c>
      <c r="F16" t="s">
        <v>1282</v>
      </c>
      <c r="H16" s="124">
        <v>11</v>
      </c>
      <c r="I16" s="125">
        <v>2.2000000000000002</v>
      </c>
      <c r="J16" t="s">
        <v>1274</v>
      </c>
      <c r="P16" t="s">
        <v>1288</v>
      </c>
      <c r="Q16" s="7" t="s">
        <v>1289</v>
      </c>
      <c r="T16" s="23" t="s">
        <v>1290</v>
      </c>
      <c r="U16" s="23" t="b">
        <f t="shared" si="1"/>
        <v>0</v>
      </c>
      <c r="W16" s="124" t="s">
        <v>1268</v>
      </c>
      <c r="X16" s="126" t="s">
        <v>1269</v>
      </c>
      <c r="Z16" t="s">
        <v>1291</v>
      </c>
    </row>
    <row r="17" spans="1:26" x14ac:dyDescent="0.25">
      <c r="A17">
        <f t="shared" si="0"/>
        <v>13</v>
      </c>
      <c r="B17">
        <v>1</v>
      </c>
      <c r="C17" t="s">
        <v>1263</v>
      </c>
      <c r="E17">
        <v>3</v>
      </c>
      <c r="F17" t="s">
        <v>1282</v>
      </c>
      <c r="H17" s="124">
        <v>11</v>
      </c>
      <c r="I17" s="125">
        <v>2.2000000000000002</v>
      </c>
      <c r="J17" t="s">
        <v>1274</v>
      </c>
      <c r="P17" t="s">
        <v>7</v>
      </c>
      <c r="Q17" s="7" t="s">
        <v>1292</v>
      </c>
      <c r="T17" s="23" t="s">
        <v>1290</v>
      </c>
      <c r="U17" s="23" t="b">
        <f t="shared" si="1"/>
        <v>0</v>
      </c>
      <c r="W17" s="124" t="s">
        <v>1268</v>
      </c>
      <c r="X17" s="126" t="s">
        <v>1269</v>
      </c>
      <c r="Z17" t="s">
        <v>1291</v>
      </c>
    </row>
    <row r="18" spans="1:26" x14ac:dyDescent="0.25">
      <c r="A18">
        <f t="shared" si="0"/>
        <v>14</v>
      </c>
      <c r="B18">
        <v>1</v>
      </c>
      <c r="C18" t="s">
        <v>1263</v>
      </c>
      <c r="E18">
        <v>3</v>
      </c>
      <c r="F18" t="s">
        <v>1282</v>
      </c>
      <c r="H18" s="124">
        <v>11</v>
      </c>
      <c r="I18" s="125">
        <v>2.2000000000000002</v>
      </c>
      <c r="J18" t="s">
        <v>1274</v>
      </c>
      <c r="P18" t="s">
        <v>1293</v>
      </c>
      <c r="Q18" s="7" t="s">
        <v>1246</v>
      </c>
      <c r="R18" s="7" t="s">
        <v>1294</v>
      </c>
      <c r="T18" s="23" t="s">
        <v>1267</v>
      </c>
      <c r="U18" s="23" t="b">
        <f t="shared" si="1"/>
        <v>0</v>
      </c>
      <c r="W18" s="124" t="s">
        <v>1268</v>
      </c>
      <c r="X18" s="126" t="s">
        <v>1269</v>
      </c>
      <c r="Z18" t="s">
        <v>1295</v>
      </c>
    </row>
    <row r="19" spans="1:26" x14ac:dyDescent="0.25">
      <c r="A19">
        <f t="shared" si="0"/>
        <v>15</v>
      </c>
      <c r="B19">
        <v>1</v>
      </c>
      <c r="C19" t="s">
        <v>1263</v>
      </c>
      <c r="E19">
        <v>4</v>
      </c>
      <c r="F19" t="s">
        <v>1296</v>
      </c>
      <c r="H19" s="124">
        <v>12</v>
      </c>
      <c r="I19" s="125">
        <v>2.2000000000000002</v>
      </c>
      <c r="J19" t="s">
        <v>1297</v>
      </c>
      <c r="L19" t="s">
        <v>1275</v>
      </c>
      <c r="M19">
        <v>20190930</v>
      </c>
      <c r="N19" s="7" t="s">
        <v>1298</v>
      </c>
      <c r="P19" t="s">
        <v>1546</v>
      </c>
      <c r="Q19" s="7" t="s">
        <v>1244</v>
      </c>
      <c r="T19" s="23" t="s">
        <v>1278</v>
      </c>
      <c r="U19" s="23" t="b">
        <f t="shared" si="1"/>
        <v>1</v>
      </c>
      <c r="W19" s="124" t="s">
        <v>1222</v>
      </c>
      <c r="X19" s="126"/>
    </row>
    <row r="20" spans="1:26" x14ac:dyDescent="0.25">
      <c r="A20">
        <f t="shared" si="0"/>
        <v>16</v>
      </c>
      <c r="B20">
        <v>1</v>
      </c>
      <c r="C20" t="s">
        <v>1263</v>
      </c>
      <c r="E20">
        <v>4</v>
      </c>
      <c r="F20" t="s">
        <v>1296</v>
      </c>
      <c r="H20" s="124">
        <v>12</v>
      </c>
      <c r="I20" s="125">
        <v>2.2000000000000002</v>
      </c>
      <c r="J20" t="s">
        <v>1297</v>
      </c>
      <c r="P20" t="s">
        <v>21</v>
      </c>
      <c r="Q20" s="7" t="s">
        <v>1244</v>
      </c>
      <c r="T20" s="23" t="s">
        <v>1267</v>
      </c>
      <c r="U20" s="23" t="b">
        <f t="shared" si="1"/>
        <v>0</v>
      </c>
      <c r="W20" s="124" t="s">
        <v>1268</v>
      </c>
      <c r="X20" s="126" t="s">
        <v>1269</v>
      </c>
      <c r="Z20" t="s">
        <v>1270</v>
      </c>
    </row>
    <row r="21" spans="1:26" x14ac:dyDescent="0.25">
      <c r="A21">
        <f t="shared" si="0"/>
        <v>17</v>
      </c>
      <c r="B21">
        <v>1</v>
      </c>
      <c r="C21" t="s">
        <v>1263</v>
      </c>
      <c r="E21">
        <v>4</v>
      </c>
      <c r="F21" t="s">
        <v>1296</v>
      </c>
      <c r="H21" s="124">
        <v>12</v>
      </c>
      <c r="I21" s="125">
        <v>2.2000000000000002</v>
      </c>
      <c r="J21" t="s">
        <v>1297</v>
      </c>
      <c r="P21" t="s">
        <v>1300</v>
      </c>
      <c r="Q21" s="7" t="s">
        <v>1301</v>
      </c>
      <c r="R21" s="7">
        <v>16</v>
      </c>
      <c r="T21" s="23" t="s">
        <v>1267</v>
      </c>
      <c r="U21" s="23" t="b">
        <f t="shared" si="1"/>
        <v>0</v>
      </c>
      <c r="W21" s="124" t="s">
        <v>1268</v>
      </c>
      <c r="X21" s="126" t="s">
        <v>1269</v>
      </c>
      <c r="Z21" t="s">
        <v>1270</v>
      </c>
    </row>
    <row r="22" spans="1:26" x14ac:dyDescent="0.25">
      <c r="A22">
        <f t="shared" si="0"/>
        <v>18</v>
      </c>
      <c r="B22">
        <v>1</v>
      </c>
      <c r="C22" t="s">
        <v>1263</v>
      </c>
      <c r="E22">
        <v>4</v>
      </c>
      <c r="F22" t="s">
        <v>1296</v>
      </c>
      <c r="H22" s="124">
        <v>12</v>
      </c>
      <c r="I22" s="125">
        <v>2.2000000000000002</v>
      </c>
      <c r="J22" t="s">
        <v>1297</v>
      </c>
      <c r="P22" t="s">
        <v>1302</v>
      </c>
      <c r="Q22" s="7" t="s">
        <v>1301</v>
      </c>
      <c r="R22" s="7">
        <v>24</v>
      </c>
      <c r="T22" s="23" t="s">
        <v>1267</v>
      </c>
      <c r="U22" s="23" t="b">
        <f t="shared" si="1"/>
        <v>0</v>
      </c>
      <c r="W22" s="124" t="s">
        <v>1268</v>
      </c>
      <c r="X22" s="126" t="s">
        <v>1269</v>
      </c>
      <c r="Z22" t="s">
        <v>1270</v>
      </c>
    </row>
    <row r="23" spans="1:26" x14ac:dyDescent="0.25">
      <c r="A23">
        <f t="shared" si="0"/>
        <v>19</v>
      </c>
      <c r="B23">
        <v>1</v>
      </c>
      <c r="C23" t="s">
        <v>1263</v>
      </c>
      <c r="E23">
        <v>4</v>
      </c>
      <c r="F23" t="s">
        <v>1296</v>
      </c>
      <c r="H23" s="124">
        <v>12</v>
      </c>
      <c r="I23" s="125">
        <v>2.2000000000000002</v>
      </c>
      <c r="J23" t="s">
        <v>1297</v>
      </c>
      <c r="P23" t="s">
        <v>1303</v>
      </c>
      <c r="Q23" s="7" t="s">
        <v>1301</v>
      </c>
      <c r="R23" s="7">
        <v>33</v>
      </c>
      <c r="T23" s="23" t="s">
        <v>1267</v>
      </c>
      <c r="U23" s="23" t="b">
        <f t="shared" si="1"/>
        <v>0</v>
      </c>
      <c r="W23" s="124" t="s">
        <v>1268</v>
      </c>
      <c r="X23" s="126" t="s">
        <v>1269</v>
      </c>
      <c r="Z23" t="s">
        <v>1270</v>
      </c>
    </row>
    <row r="24" spans="1:26" x14ac:dyDescent="0.25">
      <c r="A24">
        <f t="shared" si="0"/>
        <v>20</v>
      </c>
      <c r="B24">
        <v>1</v>
      </c>
      <c r="C24" t="s">
        <v>1263</v>
      </c>
      <c r="E24">
        <v>5</v>
      </c>
      <c r="F24" t="s">
        <v>1304</v>
      </c>
      <c r="H24" s="124">
        <v>1</v>
      </c>
      <c r="I24" s="125">
        <v>1</v>
      </c>
      <c r="J24" t="s">
        <v>1274</v>
      </c>
      <c r="L24" t="s">
        <v>1275</v>
      </c>
      <c r="M24">
        <v>20190911</v>
      </c>
      <c r="N24" s="7" t="s">
        <v>1305</v>
      </c>
      <c r="P24" t="s">
        <v>1306</v>
      </c>
      <c r="Q24" s="7" t="s">
        <v>1307</v>
      </c>
      <c r="T24" s="23" t="s">
        <v>1278</v>
      </c>
      <c r="U24" s="23" t="b">
        <f t="shared" si="1"/>
        <v>1</v>
      </c>
      <c r="W24" s="124" t="s">
        <v>1222</v>
      </c>
      <c r="X24" s="126" t="s">
        <v>1308</v>
      </c>
      <c r="Z24" t="s">
        <v>1309</v>
      </c>
    </row>
    <row r="25" spans="1:26" x14ac:dyDescent="0.25">
      <c r="A25">
        <f t="shared" si="0"/>
        <v>21</v>
      </c>
      <c r="B25">
        <v>1</v>
      </c>
      <c r="C25" t="s">
        <v>1263</v>
      </c>
      <c r="E25">
        <v>5</v>
      </c>
      <c r="F25" t="s">
        <v>1304</v>
      </c>
      <c r="H25" s="124">
        <v>1</v>
      </c>
      <c r="I25" s="125">
        <v>1</v>
      </c>
      <c r="J25" t="s">
        <v>1274</v>
      </c>
      <c r="L25" t="s">
        <v>1275</v>
      </c>
      <c r="M25">
        <v>20190911</v>
      </c>
      <c r="N25" s="7" t="s">
        <v>1305</v>
      </c>
      <c r="P25" t="s">
        <v>1310</v>
      </c>
      <c r="Q25" s="7" t="s">
        <v>1307</v>
      </c>
      <c r="T25" s="23" t="s">
        <v>1278</v>
      </c>
      <c r="U25" s="23" t="b">
        <f t="shared" si="1"/>
        <v>1</v>
      </c>
      <c r="W25" s="124" t="s">
        <v>1222</v>
      </c>
      <c r="X25" s="126" t="s">
        <v>1308</v>
      </c>
      <c r="Z25" t="s">
        <v>1309</v>
      </c>
    </row>
    <row r="26" spans="1:26" x14ac:dyDescent="0.25">
      <c r="A26">
        <f t="shared" si="0"/>
        <v>22</v>
      </c>
      <c r="B26">
        <v>1</v>
      </c>
      <c r="C26" t="s">
        <v>1263</v>
      </c>
      <c r="E26">
        <v>5</v>
      </c>
      <c r="F26" t="s">
        <v>1304</v>
      </c>
      <c r="H26" s="124">
        <v>1</v>
      </c>
      <c r="I26" s="125">
        <v>1</v>
      </c>
      <c r="J26" t="s">
        <v>323</v>
      </c>
      <c r="P26" t="s">
        <v>12</v>
      </c>
      <c r="Q26" s="7" t="s">
        <v>1311</v>
      </c>
      <c r="T26" s="23" t="s">
        <v>1290</v>
      </c>
      <c r="U26" s="23" t="b">
        <f t="shared" si="1"/>
        <v>0</v>
      </c>
      <c r="W26" s="124" t="s">
        <v>1268</v>
      </c>
      <c r="X26" s="126" t="s">
        <v>1269</v>
      </c>
      <c r="Z26" t="s">
        <v>1291</v>
      </c>
    </row>
    <row r="27" spans="1:26" x14ac:dyDescent="0.25">
      <c r="A27">
        <f t="shared" si="0"/>
        <v>23</v>
      </c>
      <c r="B27">
        <v>1</v>
      </c>
      <c r="C27" t="s">
        <v>1263</v>
      </c>
      <c r="E27">
        <v>5</v>
      </c>
      <c r="F27" t="s">
        <v>1304</v>
      </c>
      <c r="H27" s="124">
        <v>1</v>
      </c>
      <c r="I27" s="125">
        <v>1</v>
      </c>
      <c r="J27" t="s">
        <v>1274</v>
      </c>
      <c r="L27" t="s">
        <v>1275</v>
      </c>
      <c r="M27">
        <v>20190911</v>
      </c>
      <c r="N27" s="7" t="s">
        <v>1305</v>
      </c>
      <c r="P27" t="s">
        <v>1312</v>
      </c>
      <c r="Q27" s="7" t="s">
        <v>1246</v>
      </c>
      <c r="R27" s="7" t="s">
        <v>1313</v>
      </c>
      <c r="T27" s="23" t="s">
        <v>1278</v>
      </c>
      <c r="U27" s="23" t="b">
        <f t="shared" si="1"/>
        <v>1</v>
      </c>
      <c r="W27" s="124" t="s">
        <v>1268</v>
      </c>
      <c r="X27" s="126" t="s">
        <v>1269</v>
      </c>
      <c r="Z27" t="s">
        <v>1280</v>
      </c>
    </row>
    <row r="28" spans="1:26" x14ac:dyDescent="0.25">
      <c r="A28">
        <f t="shared" si="0"/>
        <v>24</v>
      </c>
      <c r="B28">
        <v>1</v>
      </c>
      <c r="C28" t="s">
        <v>1263</v>
      </c>
      <c r="E28">
        <v>5</v>
      </c>
      <c r="F28" t="s">
        <v>1304</v>
      </c>
      <c r="H28" s="124">
        <v>1</v>
      </c>
      <c r="I28" s="125">
        <v>1</v>
      </c>
      <c r="J28" t="s">
        <v>1274</v>
      </c>
      <c r="L28" t="s">
        <v>1275</v>
      </c>
      <c r="M28">
        <v>20200507</v>
      </c>
      <c r="N28" s="7" t="s">
        <v>1567</v>
      </c>
      <c r="P28" t="s">
        <v>1568</v>
      </c>
      <c r="Q28" s="7" t="s">
        <v>1246</v>
      </c>
      <c r="T28" s="23" t="s">
        <v>1278</v>
      </c>
      <c r="U28" s="23" t="b">
        <f t="shared" si="1"/>
        <v>1</v>
      </c>
      <c r="W28" s="124" t="s">
        <v>1268</v>
      </c>
      <c r="X28" s="126" t="s">
        <v>1269</v>
      </c>
      <c r="Z28" t="s">
        <v>1569</v>
      </c>
    </row>
    <row r="29" spans="1:26" x14ac:dyDescent="0.25">
      <c r="A29">
        <f t="shared" si="0"/>
        <v>25</v>
      </c>
      <c r="B29">
        <v>1</v>
      </c>
      <c r="C29" t="s">
        <v>1263</v>
      </c>
      <c r="E29">
        <v>5</v>
      </c>
      <c r="F29" t="s">
        <v>1304</v>
      </c>
      <c r="H29" s="124">
        <v>1</v>
      </c>
      <c r="I29" s="125">
        <v>1</v>
      </c>
      <c r="J29" t="s">
        <v>1274</v>
      </c>
      <c r="L29" t="s">
        <v>1275</v>
      </c>
      <c r="M29">
        <v>20190911</v>
      </c>
      <c r="N29" s="7" t="s">
        <v>1305</v>
      </c>
      <c r="P29" t="s">
        <v>1314</v>
      </c>
      <c r="Q29" s="7" t="s">
        <v>1246</v>
      </c>
      <c r="T29" s="23" t="s">
        <v>1267</v>
      </c>
      <c r="U29" s="23" t="b">
        <f t="shared" si="1"/>
        <v>0</v>
      </c>
      <c r="W29" s="124" t="s">
        <v>1268</v>
      </c>
      <c r="X29" s="126" t="s">
        <v>1269</v>
      </c>
      <c r="Z29" t="s">
        <v>1270</v>
      </c>
    </row>
    <row r="30" spans="1:26" x14ac:dyDescent="0.25">
      <c r="A30">
        <f t="shared" si="0"/>
        <v>26</v>
      </c>
      <c r="B30">
        <v>1</v>
      </c>
      <c r="C30" t="s">
        <v>1263</v>
      </c>
      <c r="E30">
        <v>6</v>
      </c>
      <c r="F30" t="s">
        <v>1315</v>
      </c>
      <c r="H30" s="124">
        <v>2</v>
      </c>
      <c r="I30" s="125">
        <v>1</v>
      </c>
      <c r="J30" t="s">
        <v>1274</v>
      </c>
      <c r="L30" t="s">
        <v>1275</v>
      </c>
      <c r="M30">
        <v>20190809</v>
      </c>
      <c r="N30" s="7" t="s">
        <v>1316</v>
      </c>
      <c r="P30" t="s">
        <v>868</v>
      </c>
      <c r="Q30" s="7" t="s">
        <v>1244</v>
      </c>
      <c r="S30" s="23" t="s">
        <v>1135</v>
      </c>
      <c r="T30" s="23" t="s">
        <v>1278</v>
      </c>
      <c r="U30" s="23" t="b">
        <f t="shared" si="1"/>
        <v>1</v>
      </c>
      <c r="W30" s="124" t="s">
        <v>1222</v>
      </c>
      <c r="X30" s="126"/>
    </row>
    <row r="31" spans="1:26" x14ac:dyDescent="0.25">
      <c r="A31">
        <f t="shared" si="0"/>
        <v>27</v>
      </c>
      <c r="B31">
        <v>1</v>
      </c>
      <c r="C31" t="s">
        <v>1263</v>
      </c>
      <c r="E31">
        <v>6</v>
      </c>
      <c r="F31" t="s">
        <v>1315</v>
      </c>
      <c r="H31" s="124">
        <v>2</v>
      </c>
      <c r="I31" s="125">
        <v>1</v>
      </c>
      <c r="J31" t="s">
        <v>1274</v>
      </c>
      <c r="L31" t="s">
        <v>1275</v>
      </c>
      <c r="M31">
        <v>20190809</v>
      </c>
      <c r="N31" s="7" t="s">
        <v>1316</v>
      </c>
      <c r="P31" t="s">
        <v>864</v>
      </c>
      <c r="Q31" s="7" t="s">
        <v>1244</v>
      </c>
      <c r="S31" s="23" t="s">
        <v>1135</v>
      </c>
      <c r="T31" s="23" t="s">
        <v>1278</v>
      </c>
      <c r="U31" s="23" t="b">
        <f t="shared" si="1"/>
        <v>1</v>
      </c>
      <c r="W31" s="124" t="s">
        <v>1222</v>
      </c>
      <c r="X31" s="126"/>
    </row>
    <row r="32" spans="1:26" x14ac:dyDescent="0.25">
      <c r="A32">
        <f t="shared" si="0"/>
        <v>28</v>
      </c>
      <c r="B32">
        <v>1</v>
      </c>
      <c r="C32" t="s">
        <v>1263</v>
      </c>
      <c r="E32">
        <v>6</v>
      </c>
      <c r="F32" t="s">
        <v>1315</v>
      </c>
      <c r="H32" s="124">
        <v>2</v>
      </c>
      <c r="I32" s="125">
        <v>1</v>
      </c>
      <c r="J32" t="s">
        <v>1274</v>
      </c>
      <c r="L32" t="s">
        <v>1275</v>
      </c>
      <c r="M32">
        <v>20190809</v>
      </c>
      <c r="N32" s="7" t="s">
        <v>1316</v>
      </c>
      <c r="P32" t="s">
        <v>1317</v>
      </c>
      <c r="Q32" s="7" t="s">
        <v>1576</v>
      </c>
      <c r="S32" s="23" t="s">
        <v>1135</v>
      </c>
      <c r="T32" s="23" t="s">
        <v>1278</v>
      </c>
      <c r="U32" s="23" t="b">
        <f t="shared" si="1"/>
        <v>1</v>
      </c>
      <c r="W32" s="124" t="s">
        <v>1222</v>
      </c>
      <c r="X32" s="126"/>
    </row>
    <row r="33" spans="1:26" x14ac:dyDescent="0.25">
      <c r="A33">
        <f t="shared" si="0"/>
        <v>29</v>
      </c>
      <c r="B33">
        <v>1</v>
      </c>
      <c r="C33" t="s">
        <v>1263</v>
      </c>
      <c r="E33">
        <v>6</v>
      </c>
      <c r="F33" t="s">
        <v>1315</v>
      </c>
      <c r="H33" s="124">
        <v>2</v>
      </c>
      <c r="I33" s="125">
        <v>1</v>
      </c>
      <c r="J33" t="s">
        <v>1274</v>
      </c>
      <c r="L33" t="s">
        <v>1275</v>
      </c>
      <c r="M33">
        <v>20190809</v>
      </c>
      <c r="N33" s="7" t="s">
        <v>1316</v>
      </c>
      <c r="P33" t="s">
        <v>1318</v>
      </c>
      <c r="Q33" s="7" t="s">
        <v>1244</v>
      </c>
      <c r="S33" s="23" t="s">
        <v>1135</v>
      </c>
      <c r="T33" s="23" t="s">
        <v>1278</v>
      </c>
      <c r="U33" s="23" t="b">
        <f t="shared" si="1"/>
        <v>1</v>
      </c>
      <c r="W33" s="124" t="s">
        <v>1222</v>
      </c>
      <c r="X33" s="126"/>
    </row>
    <row r="34" spans="1:26" x14ac:dyDescent="0.25">
      <c r="A34">
        <f t="shared" si="0"/>
        <v>30</v>
      </c>
      <c r="B34">
        <v>1</v>
      </c>
      <c r="C34" t="s">
        <v>1263</v>
      </c>
      <c r="E34">
        <v>6</v>
      </c>
      <c r="F34" t="s">
        <v>1315</v>
      </c>
      <c r="H34" s="124">
        <v>2</v>
      </c>
      <c r="I34" s="125">
        <v>1</v>
      </c>
      <c r="J34" t="s">
        <v>1274</v>
      </c>
      <c r="L34" t="s">
        <v>1275</v>
      </c>
      <c r="M34">
        <v>20190809</v>
      </c>
      <c r="N34" s="7" t="s">
        <v>1316</v>
      </c>
      <c r="P34" t="s">
        <v>872</v>
      </c>
      <c r="Q34" s="7" t="s">
        <v>1244</v>
      </c>
      <c r="S34" s="23" t="s">
        <v>1135</v>
      </c>
      <c r="T34" s="23" t="s">
        <v>1278</v>
      </c>
      <c r="U34" s="23" t="b">
        <f t="shared" si="1"/>
        <v>1</v>
      </c>
      <c r="W34" s="124" t="s">
        <v>1222</v>
      </c>
      <c r="X34" s="126"/>
    </row>
    <row r="35" spans="1:26" x14ac:dyDescent="0.25">
      <c r="A35">
        <f t="shared" si="0"/>
        <v>31</v>
      </c>
      <c r="B35">
        <v>1</v>
      </c>
      <c r="C35" t="s">
        <v>1263</v>
      </c>
      <c r="E35">
        <v>6</v>
      </c>
      <c r="F35" t="s">
        <v>1315</v>
      </c>
      <c r="H35" s="124">
        <v>2</v>
      </c>
      <c r="I35" s="125">
        <v>1</v>
      </c>
      <c r="J35" t="s">
        <v>1274</v>
      </c>
      <c r="P35" t="s">
        <v>10</v>
      </c>
      <c r="Q35" s="7" t="s">
        <v>1246</v>
      </c>
      <c r="S35" s="23"/>
      <c r="T35" s="23" t="s">
        <v>1290</v>
      </c>
      <c r="U35" s="23" t="b">
        <f t="shared" si="1"/>
        <v>0</v>
      </c>
      <c r="W35" s="124" t="s">
        <v>1268</v>
      </c>
      <c r="X35" s="126" t="s">
        <v>1269</v>
      </c>
      <c r="Z35" t="s">
        <v>1291</v>
      </c>
    </row>
    <row r="36" spans="1:26" x14ac:dyDescent="0.25">
      <c r="A36">
        <f t="shared" si="0"/>
        <v>32</v>
      </c>
      <c r="B36">
        <v>1</v>
      </c>
      <c r="C36" t="s">
        <v>1263</v>
      </c>
      <c r="E36">
        <v>6</v>
      </c>
      <c r="F36" t="s">
        <v>1315</v>
      </c>
      <c r="H36" s="124">
        <v>2</v>
      </c>
      <c r="I36" s="125">
        <v>1</v>
      </c>
      <c r="J36" t="s">
        <v>1274</v>
      </c>
      <c r="P36" t="s">
        <v>206</v>
      </c>
      <c r="Q36" s="7" t="s">
        <v>1246</v>
      </c>
      <c r="S36" s="23"/>
      <c r="T36" s="23" t="s">
        <v>1290</v>
      </c>
      <c r="U36" s="23" t="b">
        <f t="shared" si="1"/>
        <v>0</v>
      </c>
      <c r="W36" s="124" t="s">
        <v>1268</v>
      </c>
      <c r="X36" s="126" t="s">
        <v>1269</v>
      </c>
      <c r="Z36" t="s">
        <v>1291</v>
      </c>
    </row>
    <row r="37" spans="1:26" x14ac:dyDescent="0.25">
      <c r="A37">
        <f t="shared" si="0"/>
        <v>33</v>
      </c>
      <c r="B37">
        <v>1</v>
      </c>
      <c r="C37" t="s">
        <v>1263</v>
      </c>
      <c r="E37">
        <v>6</v>
      </c>
      <c r="F37" t="s">
        <v>1315</v>
      </c>
      <c r="H37" s="124">
        <v>2</v>
      </c>
      <c r="I37" s="125">
        <v>1</v>
      </c>
      <c r="J37" t="s">
        <v>1274</v>
      </c>
      <c r="P37" t="s">
        <v>1642</v>
      </c>
      <c r="S37" s="23"/>
      <c r="T37" s="23" t="s">
        <v>1278</v>
      </c>
      <c r="U37" s="23" t="b">
        <f t="shared" si="1"/>
        <v>1</v>
      </c>
      <c r="W37" s="124" t="s">
        <v>1268</v>
      </c>
      <c r="X37" s="126" t="s">
        <v>1269</v>
      </c>
      <c r="Z37" t="s">
        <v>1643</v>
      </c>
    </row>
    <row r="38" spans="1:26" x14ac:dyDescent="0.25">
      <c r="A38">
        <f t="shared" si="0"/>
        <v>34</v>
      </c>
      <c r="B38">
        <v>1</v>
      </c>
      <c r="C38" t="s">
        <v>1263</v>
      </c>
      <c r="E38">
        <v>6</v>
      </c>
      <c r="F38" t="s">
        <v>1315</v>
      </c>
      <c r="H38" s="124">
        <v>2</v>
      </c>
      <c r="I38" s="125">
        <v>1</v>
      </c>
      <c r="J38" t="s">
        <v>1274</v>
      </c>
      <c r="P38" t="s">
        <v>1319</v>
      </c>
      <c r="Q38" s="7" t="s">
        <v>1246</v>
      </c>
      <c r="T38" s="23" t="s">
        <v>1267</v>
      </c>
      <c r="U38" s="23" t="b">
        <f t="shared" si="1"/>
        <v>0</v>
      </c>
      <c r="W38" s="124" t="s">
        <v>1268</v>
      </c>
      <c r="X38" s="126" t="s">
        <v>1320</v>
      </c>
      <c r="Z38" t="s">
        <v>1270</v>
      </c>
    </row>
    <row r="39" spans="1:26" x14ac:dyDescent="0.25">
      <c r="A39">
        <f t="shared" si="0"/>
        <v>35</v>
      </c>
      <c r="B39">
        <v>1</v>
      </c>
      <c r="C39" t="s">
        <v>1263</v>
      </c>
      <c r="E39">
        <v>6</v>
      </c>
      <c r="F39" t="s">
        <v>1315</v>
      </c>
      <c r="H39" s="124">
        <v>2</v>
      </c>
      <c r="I39" s="125">
        <v>1</v>
      </c>
      <c r="J39" t="s">
        <v>1274</v>
      </c>
      <c r="P39" t="s">
        <v>1321</v>
      </c>
      <c r="Q39" s="7" t="s">
        <v>1322</v>
      </c>
      <c r="R39" s="23" t="s">
        <v>1323</v>
      </c>
      <c r="S39" s="23"/>
      <c r="T39" s="23" t="s">
        <v>1267</v>
      </c>
      <c r="U39" s="23" t="b">
        <f t="shared" si="1"/>
        <v>0</v>
      </c>
      <c r="W39" s="124" t="s">
        <v>1268</v>
      </c>
      <c r="X39" s="126" t="s">
        <v>1320</v>
      </c>
      <c r="Z39" t="s">
        <v>1270</v>
      </c>
    </row>
    <row r="40" spans="1:26" x14ac:dyDescent="0.25">
      <c r="A40">
        <f t="shared" si="0"/>
        <v>36</v>
      </c>
      <c r="B40">
        <v>1</v>
      </c>
      <c r="C40" t="s">
        <v>1263</v>
      </c>
      <c r="E40">
        <v>7</v>
      </c>
      <c r="F40" t="s">
        <v>1324</v>
      </c>
      <c r="H40" s="124">
        <v>3</v>
      </c>
      <c r="I40" s="125">
        <v>1</v>
      </c>
      <c r="J40" t="s">
        <v>1274</v>
      </c>
      <c r="L40" t="s">
        <v>1275</v>
      </c>
      <c r="M40">
        <v>20190809</v>
      </c>
      <c r="N40" s="7" t="s">
        <v>1325</v>
      </c>
      <c r="P40" t="s">
        <v>1326</v>
      </c>
      <c r="Q40" s="7" t="s">
        <v>1244</v>
      </c>
      <c r="S40" s="23" t="s">
        <v>1135</v>
      </c>
      <c r="T40" s="23" t="s">
        <v>1278</v>
      </c>
      <c r="U40" s="23" t="b">
        <f t="shared" si="1"/>
        <v>1</v>
      </c>
      <c r="W40" s="124" t="s">
        <v>1222</v>
      </c>
      <c r="X40" s="126"/>
    </row>
    <row r="41" spans="1:26" x14ac:dyDescent="0.25">
      <c r="A41">
        <f t="shared" si="0"/>
        <v>37</v>
      </c>
      <c r="B41">
        <v>1</v>
      </c>
      <c r="C41" t="s">
        <v>1263</v>
      </c>
      <c r="E41">
        <v>7</v>
      </c>
      <c r="F41" t="s">
        <v>1324</v>
      </c>
      <c r="H41" s="124">
        <v>3</v>
      </c>
      <c r="I41" s="125">
        <v>1</v>
      </c>
      <c r="J41" t="s">
        <v>1274</v>
      </c>
      <c r="L41" t="s">
        <v>1275</v>
      </c>
      <c r="P41" t="s">
        <v>4</v>
      </c>
      <c r="Q41" s="7" t="s">
        <v>1244</v>
      </c>
      <c r="S41" s="23"/>
      <c r="T41" s="23" t="s">
        <v>1290</v>
      </c>
      <c r="U41" s="23" t="b">
        <f t="shared" si="1"/>
        <v>0</v>
      </c>
      <c r="X41" s="126"/>
      <c r="Z41" t="s">
        <v>1291</v>
      </c>
    </row>
    <row r="42" spans="1:26" x14ac:dyDescent="0.25">
      <c r="A42">
        <f t="shared" si="0"/>
        <v>38</v>
      </c>
      <c r="B42">
        <v>1</v>
      </c>
      <c r="C42" t="s">
        <v>1263</v>
      </c>
      <c r="E42">
        <v>7</v>
      </c>
      <c r="F42" t="s">
        <v>1324</v>
      </c>
      <c r="H42" s="124">
        <v>3</v>
      </c>
      <c r="I42" s="125">
        <v>1</v>
      </c>
      <c r="J42" t="s">
        <v>1274</v>
      </c>
      <c r="L42" t="s">
        <v>1275</v>
      </c>
      <c r="P42" t="s">
        <v>1327</v>
      </c>
      <c r="Q42" s="7" t="s">
        <v>1244</v>
      </c>
      <c r="S42" s="23"/>
      <c r="T42" s="23" t="s">
        <v>1290</v>
      </c>
      <c r="U42" s="23" t="b">
        <f t="shared" si="1"/>
        <v>0</v>
      </c>
      <c r="X42" s="126"/>
      <c r="Z42" t="s">
        <v>1291</v>
      </c>
    </row>
    <row r="43" spans="1:26" x14ac:dyDescent="0.25">
      <c r="A43">
        <f t="shared" si="0"/>
        <v>39</v>
      </c>
      <c r="B43">
        <v>1</v>
      </c>
      <c r="C43" t="s">
        <v>1263</v>
      </c>
      <c r="E43">
        <v>7</v>
      </c>
      <c r="F43" t="s">
        <v>1324</v>
      </c>
      <c r="H43" s="124">
        <v>3</v>
      </c>
      <c r="I43" s="125">
        <v>1</v>
      </c>
      <c r="J43" t="s">
        <v>1274</v>
      </c>
      <c r="L43" t="s">
        <v>1275</v>
      </c>
      <c r="P43" t="s">
        <v>1328</v>
      </c>
      <c r="Q43" s="7" t="s">
        <v>1244</v>
      </c>
      <c r="T43" s="23" t="s">
        <v>1267</v>
      </c>
      <c r="U43" s="23" t="b">
        <f t="shared" si="1"/>
        <v>0</v>
      </c>
      <c r="X43" s="126"/>
      <c r="Z43" t="s">
        <v>1270</v>
      </c>
    </row>
    <row r="44" spans="1:26" x14ac:dyDescent="0.25">
      <c r="A44">
        <f t="shared" si="0"/>
        <v>40</v>
      </c>
      <c r="B44">
        <v>1</v>
      </c>
      <c r="C44" t="s">
        <v>1263</v>
      </c>
      <c r="E44">
        <v>7</v>
      </c>
      <c r="F44" t="s">
        <v>1324</v>
      </c>
      <c r="H44" s="124">
        <v>3</v>
      </c>
      <c r="I44" s="125">
        <v>1</v>
      </c>
      <c r="J44" t="s">
        <v>1274</v>
      </c>
      <c r="L44" t="s">
        <v>1275</v>
      </c>
      <c r="M44">
        <v>20200511</v>
      </c>
      <c r="N44" s="7" t="s">
        <v>1329</v>
      </c>
      <c r="P44" t="s">
        <v>1330</v>
      </c>
      <c r="Q44" s="7" t="s">
        <v>1331</v>
      </c>
      <c r="R44" s="7" t="s">
        <v>1332</v>
      </c>
      <c r="T44" s="23" t="s">
        <v>1278</v>
      </c>
      <c r="U44" s="23" t="b">
        <f t="shared" si="1"/>
        <v>1</v>
      </c>
      <c r="W44" s="124" t="s">
        <v>1222</v>
      </c>
      <c r="X44" s="126" t="s">
        <v>1308</v>
      </c>
    </row>
    <row r="45" spans="1:26" x14ac:dyDescent="0.25">
      <c r="A45">
        <f t="shared" si="0"/>
        <v>41</v>
      </c>
      <c r="B45">
        <v>1</v>
      </c>
      <c r="C45" t="s">
        <v>1263</v>
      </c>
      <c r="E45">
        <v>7</v>
      </c>
      <c r="F45" t="s">
        <v>1324</v>
      </c>
      <c r="H45" s="124">
        <v>3</v>
      </c>
      <c r="I45" s="125">
        <v>1</v>
      </c>
      <c r="J45" t="s">
        <v>1274</v>
      </c>
      <c r="L45" t="s">
        <v>1275</v>
      </c>
      <c r="M45">
        <v>20200511</v>
      </c>
      <c r="N45" s="7" t="s">
        <v>1329</v>
      </c>
      <c r="P45" t="s">
        <v>1333</v>
      </c>
      <c r="Q45" s="7" t="s">
        <v>1331</v>
      </c>
      <c r="R45" s="7" t="s">
        <v>1334</v>
      </c>
      <c r="T45" s="23" t="s">
        <v>1278</v>
      </c>
      <c r="U45" s="23" t="b">
        <f t="shared" si="1"/>
        <v>1</v>
      </c>
      <c r="W45" s="124" t="s">
        <v>1222</v>
      </c>
      <c r="X45" s="126" t="s">
        <v>1308</v>
      </c>
    </row>
    <row r="46" spans="1:26" x14ac:dyDescent="0.25">
      <c r="A46">
        <f t="shared" si="0"/>
        <v>42</v>
      </c>
      <c r="B46">
        <v>1</v>
      </c>
      <c r="C46" t="s">
        <v>1263</v>
      </c>
      <c r="E46">
        <v>7</v>
      </c>
      <c r="F46" t="s">
        <v>1324</v>
      </c>
      <c r="H46" s="124">
        <v>3</v>
      </c>
      <c r="I46" s="125">
        <v>1</v>
      </c>
      <c r="J46" t="s">
        <v>1274</v>
      </c>
      <c r="P46" t="s">
        <v>1335</v>
      </c>
      <c r="Q46" s="7" t="s">
        <v>1246</v>
      </c>
      <c r="R46" s="7" t="s">
        <v>1279</v>
      </c>
      <c r="T46" s="23" t="s">
        <v>1267</v>
      </c>
      <c r="U46" s="23" t="b">
        <f t="shared" si="1"/>
        <v>0</v>
      </c>
      <c r="W46" s="124" t="s">
        <v>1268</v>
      </c>
      <c r="X46" s="126" t="s">
        <v>1269</v>
      </c>
      <c r="Z46" t="s">
        <v>1270</v>
      </c>
    </row>
    <row r="47" spans="1:26" x14ac:dyDescent="0.25">
      <c r="A47">
        <f t="shared" si="0"/>
        <v>43</v>
      </c>
      <c r="B47">
        <v>1</v>
      </c>
      <c r="C47" t="s">
        <v>1263</v>
      </c>
      <c r="E47">
        <v>7</v>
      </c>
      <c r="F47" t="s">
        <v>1324</v>
      </c>
      <c r="H47" s="124">
        <v>3</v>
      </c>
      <c r="I47" s="125">
        <v>1</v>
      </c>
      <c r="J47" t="s">
        <v>1274</v>
      </c>
      <c r="P47" t="s">
        <v>1336</v>
      </c>
      <c r="Q47" s="7" t="s">
        <v>1246</v>
      </c>
      <c r="R47" s="7" t="s">
        <v>1337</v>
      </c>
      <c r="T47" s="23" t="s">
        <v>1267</v>
      </c>
      <c r="U47" s="23" t="b">
        <f t="shared" si="1"/>
        <v>0</v>
      </c>
      <c r="W47" s="124" t="s">
        <v>1268</v>
      </c>
      <c r="X47" s="126" t="s">
        <v>1269</v>
      </c>
      <c r="Z47" t="s">
        <v>1270</v>
      </c>
    </row>
    <row r="48" spans="1:26" x14ac:dyDescent="0.25">
      <c r="A48">
        <f t="shared" si="0"/>
        <v>44</v>
      </c>
      <c r="B48">
        <v>1</v>
      </c>
      <c r="C48" t="s">
        <v>1263</v>
      </c>
      <c r="E48">
        <v>7</v>
      </c>
      <c r="F48" t="s">
        <v>1324</v>
      </c>
      <c r="H48" s="124">
        <v>3</v>
      </c>
      <c r="I48" s="125">
        <v>1</v>
      </c>
      <c r="J48" t="s">
        <v>1274</v>
      </c>
      <c r="P48" t="s">
        <v>1338</v>
      </c>
      <c r="Q48" s="7" t="s">
        <v>1244</v>
      </c>
      <c r="T48" s="23" t="s">
        <v>1339</v>
      </c>
      <c r="U48" s="23" t="b">
        <f t="shared" si="1"/>
        <v>0</v>
      </c>
      <c r="W48" s="124" t="s">
        <v>1268</v>
      </c>
      <c r="X48" s="126" t="s">
        <v>1340</v>
      </c>
      <c r="Z48" t="s">
        <v>1291</v>
      </c>
    </row>
    <row r="49" spans="1:26" x14ac:dyDescent="0.25">
      <c r="A49">
        <f t="shared" si="0"/>
        <v>45</v>
      </c>
      <c r="B49">
        <v>2</v>
      </c>
      <c r="C49" t="s">
        <v>1341</v>
      </c>
      <c r="E49">
        <v>8</v>
      </c>
      <c r="F49" t="s">
        <v>48</v>
      </c>
      <c r="H49" s="124">
        <v>13</v>
      </c>
      <c r="I49" s="125">
        <v>2.2000000000000002</v>
      </c>
      <c r="J49" t="s">
        <v>1342</v>
      </c>
      <c r="L49" t="s">
        <v>63</v>
      </c>
      <c r="M49">
        <v>20191007</v>
      </c>
      <c r="N49" s="7" t="s">
        <v>65</v>
      </c>
      <c r="P49" t="s">
        <v>1343</v>
      </c>
      <c r="Q49" s="7" t="s">
        <v>1246</v>
      </c>
      <c r="T49" s="23" t="s">
        <v>1278</v>
      </c>
      <c r="U49" s="23" t="b">
        <f t="shared" si="1"/>
        <v>1</v>
      </c>
      <c r="W49" s="124" t="s">
        <v>1268</v>
      </c>
      <c r="X49" s="126" t="s">
        <v>1269</v>
      </c>
      <c r="Z49" t="s">
        <v>1280</v>
      </c>
    </row>
    <row r="50" spans="1:26" x14ac:dyDescent="0.25">
      <c r="A50">
        <f t="shared" si="0"/>
        <v>46</v>
      </c>
      <c r="B50">
        <v>2</v>
      </c>
      <c r="C50" t="s">
        <v>1341</v>
      </c>
      <c r="E50">
        <v>8</v>
      </c>
      <c r="F50" t="s">
        <v>48</v>
      </c>
      <c r="H50" s="124">
        <v>13</v>
      </c>
      <c r="I50" s="125">
        <v>2.2000000000000002</v>
      </c>
      <c r="J50" t="s">
        <v>1342</v>
      </c>
      <c r="L50" t="s">
        <v>63</v>
      </c>
      <c r="M50">
        <v>20191007</v>
      </c>
      <c r="N50" s="7" t="s">
        <v>65</v>
      </c>
      <c r="P50" t="s">
        <v>1344</v>
      </c>
      <c r="Q50" s="7" t="s">
        <v>1246</v>
      </c>
      <c r="T50" s="23" t="s">
        <v>1278</v>
      </c>
      <c r="U50" s="23" t="b">
        <f t="shared" si="1"/>
        <v>1</v>
      </c>
      <c r="W50" s="124" t="s">
        <v>1268</v>
      </c>
      <c r="X50" s="126" t="s">
        <v>1269</v>
      </c>
      <c r="Z50" t="s">
        <v>1280</v>
      </c>
    </row>
    <row r="51" spans="1:26" x14ac:dyDescent="0.25">
      <c r="A51">
        <f t="shared" si="0"/>
        <v>47</v>
      </c>
      <c r="B51">
        <v>2</v>
      </c>
      <c r="C51" t="s">
        <v>1341</v>
      </c>
      <c r="E51">
        <v>8</v>
      </c>
      <c r="F51" t="s">
        <v>48</v>
      </c>
      <c r="H51" s="124">
        <v>13</v>
      </c>
      <c r="I51" s="125">
        <v>2.2000000000000002</v>
      </c>
      <c r="J51" t="s">
        <v>1342</v>
      </c>
      <c r="L51" t="s">
        <v>63</v>
      </c>
      <c r="M51">
        <v>20191007</v>
      </c>
      <c r="N51" s="7" t="s">
        <v>65</v>
      </c>
      <c r="P51" t="s">
        <v>1345</v>
      </c>
      <c r="Q51" s="7" t="s">
        <v>1246</v>
      </c>
      <c r="T51" s="23" t="s">
        <v>1267</v>
      </c>
      <c r="U51" s="23" t="b">
        <f t="shared" si="1"/>
        <v>0</v>
      </c>
      <c r="W51" s="124" t="s">
        <v>1268</v>
      </c>
      <c r="X51" s="126" t="s">
        <v>1269</v>
      </c>
      <c r="Z51" t="s">
        <v>1270</v>
      </c>
    </row>
    <row r="52" spans="1:26" x14ac:dyDescent="0.25">
      <c r="A52">
        <f t="shared" si="0"/>
        <v>48</v>
      </c>
      <c r="B52">
        <v>2</v>
      </c>
      <c r="C52" t="s">
        <v>1341</v>
      </c>
      <c r="E52">
        <v>9</v>
      </c>
      <c r="F52" t="s">
        <v>1346</v>
      </c>
      <c r="H52" s="124">
        <v>6</v>
      </c>
      <c r="I52" s="125">
        <v>2.1</v>
      </c>
      <c r="J52" t="s">
        <v>1342</v>
      </c>
      <c r="L52" t="s">
        <v>1283</v>
      </c>
      <c r="M52">
        <v>2019</v>
      </c>
      <c r="N52" s="7" t="s">
        <v>1347</v>
      </c>
      <c r="P52" t="s">
        <v>1348</v>
      </c>
      <c r="Q52" s="7" t="s">
        <v>1246</v>
      </c>
      <c r="R52" s="7" t="s">
        <v>1349</v>
      </c>
      <c r="T52" s="23" t="s">
        <v>1278</v>
      </c>
      <c r="U52" s="23" t="b">
        <f t="shared" si="1"/>
        <v>1</v>
      </c>
      <c r="W52" s="124" t="s">
        <v>1286</v>
      </c>
      <c r="X52" s="126"/>
      <c r="Z52" t="s">
        <v>1350</v>
      </c>
    </row>
    <row r="53" spans="1:26" x14ac:dyDescent="0.25">
      <c r="A53">
        <f t="shared" si="0"/>
        <v>49</v>
      </c>
      <c r="B53">
        <v>2</v>
      </c>
      <c r="C53" t="s">
        <v>1341</v>
      </c>
      <c r="E53">
        <v>9</v>
      </c>
      <c r="F53" t="s">
        <v>1346</v>
      </c>
      <c r="H53" s="124">
        <v>6</v>
      </c>
      <c r="I53" s="125">
        <v>2.1</v>
      </c>
      <c r="J53" t="s">
        <v>1342</v>
      </c>
      <c r="L53" t="s">
        <v>1283</v>
      </c>
      <c r="M53">
        <v>2019</v>
      </c>
      <c r="N53" s="7" t="s">
        <v>1347</v>
      </c>
      <c r="P53" t="s">
        <v>1351</v>
      </c>
      <c r="Q53" s="7" t="s">
        <v>1246</v>
      </c>
      <c r="T53" s="23" t="s">
        <v>1278</v>
      </c>
      <c r="U53" s="23" t="b">
        <f t="shared" si="1"/>
        <v>1</v>
      </c>
      <c r="W53" s="124" t="s">
        <v>1286</v>
      </c>
      <c r="X53" s="126"/>
      <c r="Z53" t="s">
        <v>1352</v>
      </c>
    </row>
    <row r="54" spans="1:26" x14ac:dyDescent="0.25">
      <c r="A54">
        <f t="shared" si="0"/>
        <v>50</v>
      </c>
      <c r="B54">
        <v>2</v>
      </c>
      <c r="C54" t="s">
        <v>1341</v>
      </c>
      <c r="E54">
        <v>9</v>
      </c>
      <c r="F54" t="s">
        <v>1346</v>
      </c>
      <c r="H54" s="124">
        <v>6</v>
      </c>
      <c r="I54" s="125">
        <v>2.1</v>
      </c>
      <c r="J54" t="s">
        <v>1342</v>
      </c>
      <c r="L54" t="s">
        <v>1275</v>
      </c>
      <c r="P54" t="s">
        <v>202</v>
      </c>
      <c r="Q54" s="7" t="s">
        <v>1246</v>
      </c>
      <c r="T54" s="23" t="s">
        <v>1605</v>
      </c>
      <c r="U54" s="23" t="b">
        <f t="shared" si="1"/>
        <v>0</v>
      </c>
      <c r="W54" s="124" t="s">
        <v>1268</v>
      </c>
      <c r="X54" s="126" t="s">
        <v>1269</v>
      </c>
      <c r="Z54" s="89" t="s">
        <v>1353</v>
      </c>
    </row>
    <row r="55" spans="1:26" x14ac:dyDescent="0.25">
      <c r="A55">
        <f t="shared" si="0"/>
        <v>51</v>
      </c>
      <c r="B55">
        <v>2</v>
      </c>
      <c r="C55" t="s">
        <v>1341</v>
      </c>
      <c r="E55">
        <v>9</v>
      </c>
      <c r="F55" t="s">
        <v>1346</v>
      </c>
      <c r="H55" s="124">
        <v>6</v>
      </c>
      <c r="I55" s="125">
        <v>2.1</v>
      </c>
      <c r="J55" t="s">
        <v>1342</v>
      </c>
      <c r="L55" t="s">
        <v>193</v>
      </c>
      <c r="M55">
        <v>20181227</v>
      </c>
      <c r="N55" s="7" t="s">
        <v>1354</v>
      </c>
      <c r="P55" t="s">
        <v>203</v>
      </c>
      <c r="Q55" s="7" t="s">
        <v>1244</v>
      </c>
      <c r="T55" s="23" t="s">
        <v>1278</v>
      </c>
      <c r="U55" s="23" t="b">
        <f t="shared" si="1"/>
        <v>1</v>
      </c>
      <c r="W55" s="124" t="s">
        <v>1268</v>
      </c>
      <c r="X55" s="126" t="s">
        <v>1269</v>
      </c>
      <c r="Z55" t="s">
        <v>1280</v>
      </c>
    </row>
    <row r="56" spans="1:26" x14ac:dyDescent="0.25">
      <c r="A56">
        <f t="shared" si="0"/>
        <v>52</v>
      </c>
      <c r="B56">
        <v>2</v>
      </c>
      <c r="C56" t="s">
        <v>1341</v>
      </c>
      <c r="E56">
        <v>9</v>
      </c>
      <c r="F56" t="s">
        <v>1346</v>
      </c>
      <c r="H56" s="124">
        <v>6</v>
      </c>
      <c r="I56" s="125">
        <v>2.1</v>
      </c>
      <c r="J56" t="s">
        <v>1342</v>
      </c>
      <c r="L56" t="s">
        <v>193</v>
      </c>
      <c r="M56">
        <v>20181227</v>
      </c>
      <c r="N56" s="7" t="s">
        <v>1354</v>
      </c>
      <c r="P56" t="s">
        <v>1355</v>
      </c>
      <c r="Q56" s="7" t="s">
        <v>1244</v>
      </c>
      <c r="T56" s="23" t="s">
        <v>1278</v>
      </c>
      <c r="U56" s="23" t="b">
        <f t="shared" si="1"/>
        <v>1</v>
      </c>
      <c r="W56" s="124" t="s">
        <v>1268</v>
      </c>
      <c r="X56" s="126" t="s">
        <v>1269</v>
      </c>
      <c r="Z56" t="s">
        <v>1280</v>
      </c>
    </row>
    <row r="57" spans="1:26" x14ac:dyDescent="0.25">
      <c r="A57">
        <f t="shared" si="0"/>
        <v>53</v>
      </c>
      <c r="B57">
        <v>2</v>
      </c>
      <c r="C57" t="s">
        <v>1341</v>
      </c>
      <c r="E57">
        <v>10</v>
      </c>
      <c r="F57" t="s">
        <v>1356</v>
      </c>
      <c r="H57" s="124">
        <v>4</v>
      </c>
      <c r="I57" s="125">
        <v>1</v>
      </c>
      <c r="J57" t="s">
        <v>1342</v>
      </c>
      <c r="M57">
        <v>20200511</v>
      </c>
      <c r="N57" s="7" t="s">
        <v>1600</v>
      </c>
      <c r="P57" t="s">
        <v>1357</v>
      </c>
      <c r="Q57" s="7" t="s">
        <v>1244</v>
      </c>
      <c r="T57" s="23" t="s">
        <v>1278</v>
      </c>
      <c r="U57" s="23" t="b">
        <f t="shared" si="1"/>
        <v>1</v>
      </c>
      <c r="W57" s="124" t="s">
        <v>1268</v>
      </c>
      <c r="X57" s="126" t="s">
        <v>1269</v>
      </c>
      <c r="Z57" t="s">
        <v>1280</v>
      </c>
    </row>
    <row r="58" spans="1:26" x14ac:dyDescent="0.25">
      <c r="A58">
        <f t="shared" si="0"/>
        <v>54</v>
      </c>
      <c r="B58">
        <v>2</v>
      </c>
      <c r="C58" t="s">
        <v>1341</v>
      </c>
      <c r="E58">
        <v>10</v>
      </c>
      <c r="F58" t="s">
        <v>1356</v>
      </c>
      <c r="H58" s="124">
        <v>4</v>
      </c>
      <c r="I58" s="125">
        <v>1</v>
      </c>
      <c r="J58" t="s">
        <v>1342</v>
      </c>
      <c r="L58" t="s">
        <v>1275</v>
      </c>
      <c r="M58">
        <v>20190930</v>
      </c>
      <c r="N58" s="7" t="s">
        <v>1358</v>
      </c>
      <c r="P58" t="s">
        <v>1359</v>
      </c>
      <c r="Q58" s="7" t="s">
        <v>1360</v>
      </c>
      <c r="R58" s="7" t="s">
        <v>1361</v>
      </c>
      <c r="T58" s="23" t="s">
        <v>1278</v>
      </c>
      <c r="U58" s="23" t="b">
        <f t="shared" si="1"/>
        <v>1</v>
      </c>
      <c r="W58" s="124" t="s">
        <v>1268</v>
      </c>
      <c r="X58" s="126" t="s">
        <v>1269</v>
      </c>
      <c r="Z58" t="s">
        <v>1280</v>
      </c>
    </row>
    <row r="59" spans="1:26" x14ac:dyDescent="0.25">
      <c r="A59">
        <f t="shared" si="0"/>
        <v>55</v>
      </c>
      <c r="B59">
        <v>2</v>
      </c>
      <c r="C59" t="s">
        <v>1341</v>
      </c>
      <c r="E59">
        <v>10</v>
      </c>
      <c r="F59" t="s">
        <v>1356</v>
      </c>
      <c r="H59" s="124">
        <v>4</v>
      </c>
      <c r="I59" s="125">
        <v>1</v>
      </c>
      <c r="J59" t="s">
        <v>1342</v>
      </c>
      <c r="L59" t="s">
        <v>1275</v>
      </c>
      <c r="M59">
        <v>20190930</v>
      </c>
      <c r="N59" s="7" t="s">
        <v>1358</v>
      </c>
      <c r="P59" t="s">
        <v>1362</v>
      </c>
      <c r="Q59" s="7" t="s">
        <v>1360</v>
      </c>
      <c r="R59" s="7" t="s">
        <v>1363</v>
      </c>
      <c r="T59" s="23" t="s">
        <v>1278</v>
      </c>
      <c r="U59" s="23" t="b">
        <f t="shared" si="1"/>
        <v>1</v>
      </c>
      <c r="W59" s="124" t="s">
        <v>1222</v>
      </c>
      <c r="X59" s="126" t="s">
        <v>1364</v>
      </c>
      <c r="Z59" t="s">
        <v>1365</v>
      </c>
    </row>
    <row r="60" spans="1:26" x14ac:dyDescent="0.25">
      <c r="A60">
        <f t="shared" si="0"/>
        <v>56</v>
      </c>
      <c r="B60">
        <v>2</v>
      </c>
      <c r="C60" t="s">
        <v>1341</v>
      </c>
      <c r="E60">
        <v>10</v>
      </c>
      <c r="F60" t="s">
        <v>1356</v>
      </c>
      <c r="H60" s="124">
        <v>4</v>
      </c>
      <c r="I60" s="125">
        <v>1</v>
      </c>
      <c r="J60" t="s">
        <v>1342</v>
      </c>
      <c r="L60" t="s">
        <v>1366</v>
      </c>
      <c r="M60">
        <v>2014</v>
      </c>
      <c r="N60" s="7" t="s">
        <v>1367</v>
      </c>
      <c r="P60" t="s">
        <v>1368</v>
      </c>
      <c r="Q60" s="7" t="s">
        <v>1246</v>
      </c>
      <c r="R60" s="127">
        <v>1</v>
      </c>
      <c r="S60" s="127"/>
      <c r="T60" s="23" t="s">
        <v>1267</v>
      </c>
      <c r="U60" s="23" t="b">
        <f t="shared" si="1"/>
        <v>0</v>
      </c>
      <c r="W60" s="124" t="s">
        <v>1268</v>
      </c>
      <c r="X60" s="126" t="s">
        <v>1269</v>
      </c>
      <c r="Z60" t="s">
        <v>1270</v>
      </c>
    </row>
    <row r="61" spans="1:26" x14ac:dyDescent="0.25">
      <c r="A61">
        <f t="shared" si="0"/>
        <v>57</v>
      </c>
      <c r="B61">
        <v>2</v>
      </c>
      <c r="C61" t="s">
        <v>1341</v>
      </c>
      <c r="E61">
        <v>11</v>
      </c>
      <c r="F61" t="s">
        <v>1369</v>
      </c>
      <c r="H61" s="124">
        <v>7</v>
      </c>
      <c r="I61" s="125">
        <v>2.1</v>
      </c>
      <c r="J61" t="s">
        <v>1297</v>
      </c>
      <c r="L61" t="s">
        <v>63</v>
      </c>
      <c r="M61">
        <v>20191007</v>
      </c>
      <c r="N61" s="7" t="s">
        <v>65</v>
      </c>
      <c r="P61" t="s">
        <v>1370</v>
      </c>
      <c r="Q61" s="7" t="s">
        <v>1246</v>
      </c>
      <c r="T61" s="23" t="s">
        <v>1278</v>
      </c>
      <c r="U61" s="23" t="b">
        <f t="shared" si="1"/>
        <v>1</v>
      </c>
      <c r="W61" s="124" t="s">
        <v>1268</v>
      </c>
      <c r="X61" s="126" t="s">
        <v>1269</v>
      </c>
      <c r="Z61" t="s">
        <v>1280</v>
      </c>
    </row>
    <row r="62" spans="1:26" x14ac:dyDescent="0.25">
      <c r="A62">
        <f t="shared" si="0"/>
        <v>58</v>
      </c>
      <c r="B62">
        <v>2</v>
      </c>
      <c r="C62" t="s">
        <v>1341</v>
      </c>
      <c r="E62">
        <v>11</v>
      </c>
      <c r="F62" t="s">
        <v>1369</v>
      </c>
      <c r="H62" s="124">
        <v>7</v>
      </c>
      <c r="I62" s="125">
        <v>2.1</v>
      </c>
      <c r="J62" t="s">
        <v>1297</v>
      </c>
      <c r="L62" t="s">
        <v>63</v>
      </c>
      <c r="M62">
        <v>20191007</v>
      </c>
      <c r="N62" s="7" t="s">
        <v>65</v>
      </c>
      <c r="P62" t="s">
        <v>1371</v>
      </c>
      <c r="Q62" s="7" t="s">
        <v>1246</v>
      </c>
      <c r="T62" s="23" t="s">
        <v>1278</v>
      </c>
      <c r="U62" s="23" t="b">
        <f t="shared" si="1"/>
        <v>1</v>
      </c>
      <c r="W62" s="124" t="s">
        <v>1268</v>
      </c>
      <c r="X62" s="126" t="s">
        <v>1269</v>
      </c>
      <c r="Z62" t="s">
        <v>1280</v>
      </c>
    </row>
    <row r="63" spans="1:26" x14ac:dyDescent="0.25">
      <c r="A63">
        <f t="shared" si="0"/>
        <v>59</v>
      </c>
      <c r="B63">
        <v>2</v>
      </c>
      <c r="C63" t="s">
        <v>1341</v>
      </c>
      <c r="E63">
        <v>11</v>
      </c>
      <c r="F63" t="s">
        <v>1369</v>
      </c>
      <c r="H63" s="124">
        <v>7</v>
      </c>
      <c r="I63" s="125">
        <v>2.1</v>
      </c>
      <c r="J63" t="s">
        <v>1297</v>
      </c>
      <c r="L63" t="s">
        <v>63</v>
      </c>
      <c r="M63">
        <v>20191007</v>
      </c>
      <c r="N63" s="7" t="s">
        <v>65</v>
      </c>
      <c r="P63" t="s">
        <v>1372</v>
      </c>
      <c r="Q63" s="7" t="s">
        <v>1246</v>
      </c>
      <c r="T63" s="23" t="s">
        <v>1278</v>
      </c>
      <c r="U63" s="23" t="b">
        <f t="shared" si="1"/>
        <v>1</v>
      </c>
      <c r="W63" s="124" t="s">
        <v>1286</v>
      </c>
      <c r="X63" s="126"/>
    </row>
    <row r="64" spans="1:26" x14ac:dyDescent="0.25">
      <c r="A64">
        <f t="shared" si="0"/>
        <v>60</v>
      </c>
      <c r="B64">
        <v>2</v>
      </c>
      <c r="C64" t="s">
        <v>1341</v>
      </c>
      <c r="E64">
        <v>11</v>
      </c>
      <c r="F64" t="s">
        <v>1369</v>
      </c>
      <c r="H64" s="124">
        <v>7</v>
      </c>
      <c r="I64" s="125">
        <v>2.1</v>
      </c>
      <c r="J64" t="s">
        <v>1297</v>
      </c>
      <c r="L64" t="s">
        <v>63</v>
      </c>
      <c r="M64">
        <v>20191007</v>
      </c>
      <c r="N64" s="7" t="s">
        <v>65</v>
      </c>
      <c r="P64" t="s">
        <v>1373</v>
      </c>
      <c r="Q64" s="7" t="s">
        <v>1246</v>
      </c>
      <c r="T64" s="23" t="s">
        <v>1278</v>
      </c>
      <c r="U64" s="23" t="b">
        <f t="shared" si="1"/>
        <v>1</v>
      </c>
      <c r="W64" s="124" t="s">
        <v>1286</v>
      </c>
      <c r="X64" s="126"/>
    </row>
    <row r="65" spans="1:26" x14ac:dyDescent="0.25">
      <c r="A65">
        <f t="shared" si="0"/>
        <v>61</v>
      </c>
      <c r="B65">
        <v>2</v>
      </c>
      <c r="C65" t="s">
        <v>1341</v>
      </c>
      <c r="E65">
        <v>11</v>
      </c>
      <c r="F65" t="s">
        <v>1369</v>
      </c>
      <c r="H65" s="124">
        <v>7</v>
      </c>
      <c r="I65" s="125">
        <v>2.1</v>
      </c>
      <c r="J65" t="s">
        <v>1297</v>
      </c>
      <c r="P65" t="s">
        <v>1374</v>
      </c>
      <c r="Q65" s="7" t="s">
        <v>1246</v>
      </c>
      <c r="R65" s="7" t="s">
        <v>1272</v>
      </c>
      <c r="T65" s="23" t="s">
        <v>1267</v>
      </c>
      <c r="U65" s="23" t="b">
        <f t="shared" si="1"/>
        <v>0</v>
      </c>
      <c r="W65" s="124" t="s">
        <v>1268</v>
      </c>
      <c r="X65" s="126"/>
      <c r="Z65" t="s">
        <v>1270</v>
      </c>
    </row>
    <row r="66" spans="1:26" x14ac:dyDescent="0.25">
      <c r="A66">
        <f t="shared" si="0"/>
        <v>62</v>
      </c>
      <c r="B66">
        <v>3</v>
      </c>
      <c r="C66" t="s">
        <v>1375</v>
      </c>
      <c r="E66">
        <v>12</v>
      </c>
      <c r="F66" t="s">
        <v>1376</v>
      </c>
      <c r="H66" s="124">
        <v>14</v>
      </c>
      <c r="I66" s="125">
        <v>2.2000000000000002</v>
      </c>
      <c r="J66" t="s">
        <v>1377</v>
      </c>
      <c r="P66" t="s">
        <v>1378</v>
      </c>
      <c r="Q66" s="7" t="s">
        <v>1246</v>
      </c>
      <c r="T66" s="23" t="s">
        <v>1267</v>
      </c>
      <c r="U66" s="23" t="b">
        <f t="shared" si="1"/>
        <v>0</v>
      </c>
      <c r="W66" s="124" t="s">
        <v>1268</v>
      </c>
      <c r="X66" s="126" t="s">
        <v>1269</v>
      </c>
      <c r="Z66" t="s">
        <v>1270</v>
      </c>
    </row>
    <row r="67" spans="1:26" x14ac:dyDescent="0.25">
      <c r="A67">
        <f t="shared" si="0"/>
        <v>63</v>
      </c>
      <c r="B67">
        <v>3</v>
      </c>
      <c r="C67" t="s">
        <v>1375</v>
      </c>
      <c r="E67">
        <v>12</v>
      </c>
      <c r="F67" t="s">
        <v>1376</v>
      </c>
      <c r="H67" s="124">
        <v>14</v>
      </c>
      <c r="I67" s="125">
        <v>2.2000000000000002</v>
      </c>
      <c r="J67" t="s">
        <v>1377</v>
      </c>
      <c r="P67" t="s">
        <v>1379</v>
      </c>
      <c r="Q67" s="7" t="s">
        <v>1380</v>
      </c>
      <c r="T67" s="23" t="s">
        <v>1267</v>
      </c>
      <c r="U67" s="23" t="b">
        <f t="shared" si="1"/>
        <v>0</v>
      </c>
      <c r="W67" s="124" t="s">
        <v>1268</v>
      </c>
      <c r="X67" s="126" t="s">
        <v>1269</v>
      </c>
      <c r="Z67" t="s">
        <v>1270</v>
      </c>
    </row>
    <row r="68" spans="1:26" x14ac:dyDescent="0.25">
      <c r="A68">
        <f t="shared" si="0"/>
        <v>64</v>
      </c>
      <c r="B68">
        <v>3</v>
      </c>
      <c r="C68" t="s">
        <v>1375</v>
      </c>
      <c r="E68">
        <v>12</v>
      </c>
      <c r="F68" t="s">
        <v>1376</v>
      </c>
      <c r="H68" s="124">
        <v>14</v>
      </c>
      <c r="I68" s="125">
        <v>2.2000000000000002</v>
      </c>
      <c r="J68" t="s">
        <v>1377</v>
      </c>
      <c r="P68" t="s">
        <v>1381</v>
      </c>
      <c r="Q68" s="7" t="s">
        <v>1246</v>
      </c>
      <c r="T68" s="23" t="s">
        <v>1267</v>
      </c>
      <c r="U68" s="23" t="b">
        <f t="shared" si="1"/>
        <v>0</v>
      </c>
      <c r="W68" s="124" t="s">
        <v>1268</v>
      </c>
      <c r="X68" s="126" t="s">
        <v>1269</v>
      </c>
      <c r="Z68" t="s">
        <v>1270</v>
      </c>
    </row>
    <row r="69" spans="1:26" x14ac:dyDescent="0.25">
      <c r="A69">
        <f t="shared" si="0"/>
        <v>65</v>
      </c>
      <c r="B69">
        <v>3</v>
      </c>
      <c r="C69" t="s">
        <v>1375</v>
      </c>
      <c r="E69">
        <v>12</v>
      </c>
      <c r="F69" t="s">
        <v>1376</v>
      </c>
      <c r="H69" s="124">
        <v>14</v>
      </c>
      <c r="I69" s="125">
        <v>2.2000000000000002</v>
      </c>
      <c r="J69" t="s">
        <v>1377</v>
      </c>
      <c r="P69" t="s">
        <v>1382</v>
      </c>
      <c r="Q69" s="7" t="s">
        <v>1246</v>
      </c>
      <c r="T69" s="23" t="s">
        <v>1267</v>
      </c>
      <c r="U69" s="23" t="b">
        <f t="shared" si="1"/>
        <v>0</v>
      </c>
      <c r="W69" s="124" t="s">
        <v>1268</v>
      </c>
      <c r="X69" s="126" t="s">
        <v>1269</v>
      </c>
      <c r="Z69" t="s">
        <v>1270</v>
      </c>
    </row>
    <row r="70" spans="1:26" x14ac:dyDescent="0.25">
      <c r="A70">
        <f t="shared" ref="A70:A132" si="2">ROW(A70)-4</f>
        <v>66</v>
      </c>
      <c r="B70">
        <v>3</v>
      </c>
      <c r="C70" t="s">
        <v>1375</v>
      </c>
      <c r="E70">
        <v>12</v>
      </c>
      <c r="F70" t="s">
        <v>1376</v>
      </c>
      <c r="H70" s="124">
        <v>14</v>
      </c>
      <c r="I70" s="125">
        <v>2.2000000000000002</v>
      </c>
      <c r="J70" t="s">
        <v>1377</v>
      </c>
      <c r="P70" t="s">
        <v>1383</v>
      </c>
      <c r="Q70" s="7" t="s">
        <v>1246</v>
      </c>
      <c r="T70" s="23" t="s">
        <v>1267</v>
      </c>
      <c r="U70" s="23" t="b">
        <f t="shared" ref="U70:U132" si="3">SUM(IFERROR(SEARCH("Future ",T70,1),0),IFERROR(SEARCH("No longer ",T70,1),0),IFERROR(SEARCH("See  ",T70,1),0))=0</f>
        <v>0</v>
      </c>
      <c r="W70" s="124" t="s">
        <v>1268</v>
      </c>
      <c r="X70" s="126" t="s">
        <v>1269</v>
      </c>
      <c r="Z70" t="s">
        <v>1270</v>
      </c>
    </row>
    <row r="71" spans="1:26" x14ac:dyDescent="0.25">
      <c r="A71">
        <f t="shared" si="2"/>
        <v>67</v>
      </c>
      <c r="B71">
        <v>3</v>
      </c>
      <c r="C71" t="s">
        <v>1375</v>
      </c>
      <c r="E71">
        <v>12</v>
      </c>
      <c r="F71" t="s">
        <v>1376</v>
      </c>
      <c r="H71" s="124">
        <v>14</v>
      </c>
      <c r="I71" s="125">
        <v>2.2000000000000002</v>
      </c>
      <c r="J71" t="s">
        <v>1377</v>
      </c>
      <c r="L71" t="s">
        <v>1275</v>
      </c>
      <c r="M71">
        <v>20191204</v>
      </c>
      <c r="N71" s="7" t="s">
        <v>1384</v>
      </c>
      <c r="P71" t="s">
        <v>1385</v>
      </c>
      <c r="T71" s="23" t="s">
        <v>1278</v>
      </c>
      <c r="U71" s="23" t="b">
        <f t="shared" si="3"/>
        <v>1</v>
      </c>
      <c r="W71" s="124" t="s">
        <v>1222</v>
      </c>
      <c r="X71" s="126"/>
    </row>
    <row r="72" spans="1:26" x14ac:dyDescent="0.25">
      <c r="A72">
        <f t="shared" si="2"/>
        <v>68</v>
      </c>
      <c r="B72">
        <v>3</v>
      </c>
      <c r="C72" t="s">
        <v>1375</v>
      </c>
      <c r="E72">
        <v>12</v>
      </c>
      <c r="F72" t="s">
        <v>1376</v>
      </c>
      <c r="H72" s="124">
        <v>14</v>
      </c>
      <c r="I72" s="125">
        <v>2.2000000000000002</v>
      </c>
      <c r="J72" t="s">
        <v>1377</v>
      </c>
      <c r="L72" t="s">
        <v>1275</v>
      </c>
      <c r="M72">
        <v>20191204</v>
      </c>
      <c r="N72" s="7" t="s">
        <v>1386</v>
      </c>
      <c r="P72" t="s">
        <v>1387</v>
      </c>
      <c r="T72" s="23" t="s">
        <v>1278</v>
      </c>
      <c r="U72" s="23" t="b">
        <f t="shared" si="3"/>
        <v>1</v>
      </c>
      <c r="W72" s="124" t="s">
        <v>1222</v>
      </c>
      <c r="X72" s="126"/>
    </row>
    <row r="73" spans="1:26" x14ac:dyDescent="0.25">
      <c r="A73">
        <f t="shared" si="2"/>
        <v>69</v>
      </c>
      <c r="B73">
        <v>3</v>
      </c>
      <c r="C73" t="s">
        <v>1375</v>
      </c>
      <c r="E73">
        <v>12</v>
      </c>
      <c r="F73" t="s">
        <v>1376</v>
      </c>
      <c r="H73" s="124">
        <v>14</v>
      </c>
      <c r="I73" s="125">
        <v>2.2000000000000002</v>
      </c>
      <c r="J73" t="s">
        <v>1377</v>
      </c>
      <c r="P73" t="s">
        <v>1388</v>
      </c>
      <c r="T73" s="23" t="s">
        <v>1290</v>
      </c>
      <c r="U73" s="23" t="b">
        <f t="shared" si="3"/>
        <v>0</v>
      </c>
      <c r="W73" s="124" t="s">
        <v>1268</v>
      </c>
      <c r="X73" s="126" t="s">
        <v>1340</v>
      </c>
      <c r="Z73" t="s">
        <v>1389</v>
      </c>
    </row>
    <row r="74" spans="1:26" x14ac:dyDescent="0.25">
      <c r="A74">
        <f t="shared" si="2"/>
        <v>70</v>
      </c>
      <c r="B74">
        <v>3</v>
      </c>
      <c r="C74" t="s">
        <v>1375</v>
      </c>
      <c r="E74">
        <v>13</v>
      </c>
      <c r="F74" t="s">
        <v>1390</v>
      </c>
      <c r="H74" s="124">
        <v>5</v>
      </c>
      <c r="I74" s="125">
        <v>1</v>
      </c>
      <c r="J74" t="s">
        <v>555</v>
      </c>
      <c r="L74" t="s">
        <v>1275</v>
      </c>
      <c r="M74">
        <v>20190820</v>
      </c>
      <c r="N74" s="7" t="s">
        <v>1391</v>
      </c>
      <c r="P74" t="s">
        <v>903</v>
      </c>
      <c r="Q74" s="7" t="s">
        <v>1244</v>
      </c>
      <c r="S74" s="23" t="s">
        <v>1135</v>
      </c>
      <c r="T74" s="23" t="s">
        <v>1278</v>
      </c>
      <c r="U74" s="23" t="b">
        <f t="shared" si="3"/>
        <v>1</v>
      </c>
      <c r="W74" s="124" t="s">
        <v>1222</v>
      </c>
      <c r="X74" s="126"/>
    </row>
    <row r="75" spans="1:26" x14ac:dyDescent="0.25">
      <c r="A75">
        <f t="shared" si="2"/>
        <v>71</v>
      </c>
      <c r="B75">
        <v>3</v>
      </c>
      <c r="C75" t="s">
        <v>1375</v>
      </c>
      <c r="E75">
        <v>13</v>
      </c>
      <c r="F75" t="s">
        <v>1390</v>
      </c>
      <c r="H75" s="124">
        <v>5</v>
      </c>
      <c r="I75" s="125">
        <v>1</v>
      </c>
      <c r="J75" t="s">
        <v>555</v>
      </c>
      <c r="L75" t="s">
        <v>1275</v>
      </c>
      <c r="M75">
        <v>20190820</v>
      </c>
      <c r="N75" s="7" t="s">
        <v>1391</v>
      </c>
      <c r="P75" t="s">
        <v>916</v>
      </c>
      <c r="Q75" s="7" t="s">
        <v>1244</v>
      </c>
      <c r="S75" s="23" t="s">
        <v>1135</v>
      </c>
      <c r="T75" s="23" t="s">
        <v>1278</v>
      </c>
      <c r="U75" s="23" t="b">
        <f t="shared" si="3"/>
        <v>1</v>
      </c>
      <c r="W75" s="124" t="s">
        <v>1222</v>
      </c>
      <c r="X75" s="126"/>
    </row>
    <row r="76" spans="1:26" x14ac:dyDescent="0.25">
      <c r="A76">
        <f t="shared" si="2"/>
        <v>72</v>
      </c>
      <c r="B76">
        <v>3</v>
      </c>
      <c r="C76" t="s">
        <v>1375</v>
      </c>
      <c r="E76">
        <v>13</v>
      </c>
      <c r="F76" t="s">
        <v>1390</v>
      </c>
      <c r="H76" s="124">
        <v>5</v>
      </c>
      <c r="I76" s="125">
        <v>1</v>
      </c>
      <c r="J76" t="s">
        <v>555</v>
      </c>
      <c r="L76" t="s">
        <v>1275</v>
      </c>
      <c r="M76">
        <v>20190820</v>
      </c>
      <c r="N76" s="7" t="s">
        <v>1391</v>
      </c>
      <c r="P76" t="s">
        <v>917</v>
      </c>
      <c r="Q76" s="7" t="s">
        <v>1244</v>
      </c>
      <c r="S76" s="23" t="s">
        <v>1135</v>
      </c>
      <c r="T76" s="23" t="s">
        <v>1278</v>
      </c>
      <c r="U76" s="23" t="b">
        <f t="shared" si="3"/>
        <v>1</v>
      </c>
      <c r="W76" s="124" t="s">
        <v>1222</v>
      </c>
      <c r="X76" s="126"/>
    </row>
    <row r="77" spans="1:26" x14ac:dyDescent="0.25">
      <c r="A77">
        <f t="shared" si="2"/>
        <v>73</v>
      </c>
      <c r="B77">
        <v>3</v>
      </c>
      <c r="C77" t="s">
        <v>1375</v>
      </c>
      <c r="E77">
        <v>13</v>
      </c>
      <c r="F77" t="s">
        <v>1390</v>
      </c>
      <c r="H77" s="124">
        <v>5</v>
      </c>
      <c r="I77" s="125">
        <v>1</v>
      </c>
      <c r="J77" t="s">
        <v>555</v>
      </c>
      <c r="L77" t="s">
        <v>1275</v>
      </c>
      <c r="M77">
        <v>20190820</v>
      </c>
      <c r="N77" s="7" t="s">
        <v>1391</v>
      </c>
      <c r="P77" t="s">
        <v>918</v>
      </c>
      <c r="Q77" s="7" t="s">
        <v>1244</v>
      </c>
      <c r="S77" s="23" t="s">
        <v>1135</v>
      </c>
      <c r="T77" s="23" t="s">
        <v>1278</v>
      </c>
      <c r="U77" s="23" t="b">
        <f t="shared" si="3"/>
        <v>1</v>
      </c>
      <c r="W77" s="124" t="s">
        <v>1222</v>
      </c>
      <c r="X77" s="126"/>
    </row>
    <row r="78" spans="1:26" x14ac:dyDescent="0.25">
      <c r="A78">
        <f t="shared" si="2"/>
        <v>74</v>
      </c>
      <c r="B78">
        <v>3</v>
      </c>
      <c r="C78" t="s">
        <v>1375</v>
      </c>
      <c r="E78">
        <v>13</v>
      </c>
      <c r="F78" t="s">
        <v>1390</v>
      </c>
      <c r="H78" s="124">
        <v>5</v>
      </c>
      <c r="I78" s="125">
        <v>1</v>
      </c>
      <c r="J78" t="s">
        <v>555</v>
      </c>
      <c r="L78" t="s">
        <v>1275</v>
      </c>
      <c r="M78">
        <v>20190820</v>
      </c>
      <c r="N78" s="7" t="s">
        <v>1391</v>
      </c>
      <c r="P78" t="s">
        <v>920</v>
      </c>
      <c r="Q78" s="7" t="s">
        <v>1244</v>
      </c>
      <c r="S78" s="23" t="s">
        <v>1135</v>
      </c>
      <c r="T78" s="23" t="s">
        <v>1278</v>
      </c>
      <c r="U78" s="23" t="b">
        <f t="shared" si="3"/>
        <v>1</v>
      </c>
      <c r="W78" s="124" t="s">
        <v>1222</v>
      </c>
      <c r="X78" s="126"/>
    </row>
    <row r="79" spans="1:26" x14ac:dyDescent="0.25">
      <c r="A79">
        <f t="shared" si="2"/>
        <v>75</v>
      </c>
      <c r="B79">
        <v>2</v>
      </c>
      <c r="C79" t="s">
        <v>1375</v>
      </c>
      <c r="E79">
        <v>13</v>
      </c>
      <c r="F79" t="s">
        <v>1390</v>
      </c>
      <c r="H79" s="124">
        <v>5</v>
      </c>
      <c r="I79" s="125">
        <v>1</v>
      </c>
      <c r="J79" t="s">
        <v>555</v>
      </c>
      <c r="L79" t="s">
        <v>63</v>
      </c>
      <c r="M79">
        <v>20191007</v>
      </c>
      <c r="N79" s="7" t="s">
        <v>65</v>
      </c>
      <c r="P79" t="s">
        <v>1507</v>
      </c>
      <c r="Q79" s="7" t="s">
        <v>1246</v>
      </c>
      <c r="S79" s="23"/>
      <c r="T79" s="23" t="s">
        <v>1278</v>
      </c>
      <c r="U79" s="23" t="b">
        <v>1</v>
      </c>
      <c r="W79" s="124" t="s">
        <v>1286</v>
      </c>
      <c r="X79" s="126"/>
    </row>
    <row r="80" spans="1:26" x14ac:dyDescent="0.25">
      <c r="A80">
        <f t="shared" si="2"/>
        <v>76</v>
      </c>
      <c r="B80">
        <v>3</v>
      </c>
      <c r="C80" t="s">
        <v>1375</v>
      </c>
      <c r="E80">
        <v>13</v>
      </c>
      <c r="F80" t="s">
        <v>1390</v>
      </c>
      <c r="H80" s="124">
        <v>5</v>
      </c>
      <c r="I80" s="125">
        <v>1</v>
      </c>
      <c r="J80" t="s">
        <v>555</v>
      </c>
      <c r="L80" t="s">
        <v>1275</v>
      </c>
      <c r="M80">
        <v>20191204</v>
      </c>
      <c r="N80" s="7" t="s">
        <v>1392</v>
      </c>
      <c r="P80" t="s">
        <v>1393</v>
      </c>
      <c r="T80" s="23" t="s">
        <v>1278</v>
      </c>
      <c r="U80" s="23" t="b">
        <f t="shared" si="3"/>
        <v>1</v>
      </c>
      <c r="W80" s="124" t="s">
        <v>1222</v>
      </c>
      <c r="X80" s="126"/>
    </row>
    <row r="81" spans="1:26" x14ac:dyDescent="0.25">
      <c r="A81">
        <f t="shared" si="2"/>
        <v>77</v>
      </c>
      <c r="B81">
        <v>3</v>
      </c>
      <c r="C81" t="s">
        <v>1375</v>
      </c>
      <c r="E81">
        <v>13</v>
      </c>
      <c r="F81" t="s">
        <v>1390</v>
      </c>
      <c r="H81" s="124">
        <v>5</v>
      </c>
      <c r="I81" s="125">
        <v>1</v>
      </c>
      <c r="J81" t="s">
        <v>555</v>
      </c>
      <c r="L81" t="s">
        <v>1275</v>
      </c>
      <c r="M81">
        <v>20191204</v>
      </c>
      <c r="N81" s="7" t="s">
        <v>1392</v>
      </c>
      <c r="P81" t="s">
        <v>1394</v>
      </c>
      <c r="T81" s="23" t="s">
        <v>1278</v>
      </c>
      <c r="U81" s="23" t="b">
        <f t="shared" si="3"/>
        <v>1</v>
      </c>
      <c r="W81" s="124" t="s">
        <v>1222</v>
      </c>
      <c r="X81" s="126"/>
    </row>
    <row r="82" spans="1:26" x14ac:dyDescent="0.25">
      <c r="A82">
        <f t="shared" si="2"/>
        <v>78</v>
      </c>
      <c r="B82">
        <v>3</v>
      </c>
      <c r="C82" t="s">
        <v>1375</v>
      </c>
      <c r="E82">
        <v>13</v>
      </c>
      <c r="F82" t="s">
        <v>1390</v>
      </c>
      <c r="H82" s="124">
        <v>5</v>
      </c>
      <c r="I82" s="125">
        <v>1</v>
      </c>
      <c r="J82" t="s">
        <v>555</v>
      </c>
      <c r="L82" t="s">
        <v>1275</v>
      </c>
      <c r="M82">
        <v>20191204</v>
      </c>
      <c r="N82" s="7" t="s">
        <v>1395</v>
      </c>
      <c r="P82" t="s">
        <v>1396</v>
      </c>
      <c r="Q82" s="7" t="s">
        <v>1246</v>
      </c>
      <c r="T82" s="23" t="s">
        <v>1267</v>
      </c>
      <c r="U82" s="23" t="b">
        <f t="shared" si="3"/>
        <v>0</v>
      </c>
      <c r="W82" s="124" t="s">
        <v>1222</v>
      </c>
      <c r="X82"/>
      <c r="Z82" t="s">
        <v>1644</v>
      </c>
    </row>
    <row r="83" spans="1:26" x14ac:dyDescent="0.25">
      <c r="A83">
        <f t="shared" si="2"/>
        <v>79</v>
      </c>
      <c r="B83">
        <v>3</v>
      </c>
      <c r="C83" t="s">
        <v>1375</v>
      </c>
      <c r="E83">
        <v>13</v>
      </c>
      <c r="F83" t="s">
        <v>1390</v>
      </c>
      <c r="H83" s="124">
        <v>5</v>
      </c>
      <c r="I83" s="125">
        <v>1</v>
      </c>
      <c r="J83" t="s">
        <v>555</v>
      </c>
      <c r="L83" t="s">
        <v>1275</v>
      </c>
      <c r="M83">
        <v>20191204</v>
      </c>
      <c r="N83" s="7" t="s">
        <v>1395</v>
      </c>
      <c r="P83" t="s">
        <v>1647</v>
      </c>
      <c r="Q83" s="7" t="s">
        <v>1246</v>
      </c>
      <c r="T83" s="23" t="s">
        <v>1278</v>
      </c>
      <c r="U83" s="23" t="b">
        <f t="shared" ref="U83" si="4">SUM(IFERROR(SEARCH("Future ",T83,1),0),IFERROR(SEARCH("No longer ",T83,1),0),IFERROR(SEARCH("See  ",T83,1),0))=0</f>
        <v>1</v>
      </c>
      <c r="W83" s="124" t="s">
        <v>1268</v>
      </c>
      <c r="X83" s="126" t="s">
        <v>1308</v>
      </c>
      <c r="Z83" t="s">
        <v>1648</v>
      </c>
    </row>
    <row r="84" spans="1:26" x14ac:dyDescent="0.25">
      <c r="A84">
        <f t="shared" si="2"/>
        <v>80</v>
      </c>
      <c r="B84">
        <v>3</v>
      </c>
      <c r="C84" t="s">
        <v>1375</v>
      </c>
      <c r="E84">
        <v>13</v>
      </c>
      <c r="F84" t="s">
        <v>1390</v>
      </c>
      <c r="H84" s="124">
        <v>5</v>
      </c>
      <c r="I84" s="125">
        <v>1</v>
      </c>
      <c r="J84" t="s">
        <v>555</v>
      </c>
      <c r="L84" t="s">
        <v>1275</v>
      </c>
      <c r="M84">
        <v>20191204</v>
      </c>
      <c r="N84" s="7" t="s">
        <v>1395</v>
      </c>
      <c r="P84" t="s">
        <v>1645</v>
      </c>
      <c r="Q84" s="7" t="s">
        <v>1246</v>
      </c>
      <c r="R84" s="7">
        <v>100</v>
      </c>
      <c r="T84" s="23" t="s">
        <v>1278</v>
      </c>
      <c r="U84" s="23" t="b">
        <f t="shared" ref="U84" si="5">SUM(IFERROR(SEARCH("Future ",T84,1),0),IFERROR(SEARCH("No longer ",T84,1),0),IFERROR(SEARCH("See  ",T84,1),0))=0</f>
        <v>1</v>
      </c>
      <c r="W84" s="124" t="s">
        <v>1268</v>
      </c>
      <c r="X84" s="126" t="s">
        <v>1308</v>
      </c>
      <c r="Z84" t="s">
        <v>1646</v>
      </c>
    </row>
    <row r="85" spans="1:26" x14ac:dyDescent="0.25">
      <c r="A85">
        <f t="shared" si="2"/>
        <v>81</v>
      </c>
      <c r="B85">
        <v>3</v>
      </c>
      <c r="C85" t="s">
        <v>1375</v>
      </c>
      <c r="E85">
        <v>14</v>
      </c>
      <c r="F85" t="s">
        <v>1397</v>
      </c>
      <c r="H85" s="124">
        <v>23</v>
      </c>
      <c r="I85" s="125">
        <v>3</v>
      </c>
      <c r="J85" t="s">
        <v>1265</v>
      </c>
      <c r="P85" t="s">
        <v>33</v>
      </c>
      <c r="Q85" s="7" t="s">
        <v>1246</v>
      </c>
      <c r="T85" s="23" t="s">
        <v>1290</v>
      </c>
      <c r="U85" s="23" t="b">
        <f t="shared" si="3"/>
        <v>0</v>
      </c>
      <c r="W85" s="124" t="s">
        <v>1268</v>
      </c>
      <c r="X85" s="126" t="s">
        <v>1320</v>
      </c>
      <c r="Z85" t="s">
        <v>1291</v>
      </c>
    </row>
    <row r="86" spans="1:26" x14ac:dyDescent="0.25">
      <c r="A86">
        <f t="shared" si="2"/>
        <v>82</v>
      </c>
      <c r="B86">
        <v>3</v>
      </c>
      <c r="C86" t="s">
        <v>1375</v>
      </c>
      <c r="E86">
        <v>14</v>
      </c>
      <c r="F86" t="s">
        <v>1397</v>
      </c>
      <c r="H86" s="124">
        <v>23</v>
      </c>
      <c r="I86" s="125">
        <v>3</v>
      </c>
      <c r="J86" t="s">
        <v>1265</v>
      </c>
      <c r="P86" t="s">
        <v>1398</v>
      </c>
      <c r="Q86" s="7" t="s">
        <v>1246</v>
      </c>
      <c r="T86" s="23" t="s">
        <v>1267</v>
      </c>
      <c r="U86" s="23" t="b">
        <f t="shared" si="3"/>
        <v>0</v>
      </c>
      <c r="W86" s="124" t="s">
        <v>1268</v>
      </c>
      <c r="X86" s="126" t="s">
        <v>1269</v>
      </c>
      <c r="Z86" t="s">
        <v>1270</v>
      </c>
    </row>
    <row r="87" spans="1:26" x14ac:dyDescent="0.25">
      <c r="A87">
        <f t="shared" si="2"/>
        <v>83</v>
      </c>
      <c r="B87">
        <v>3</v>
      </c>
      <c r="C87" t="s">
        <v>1375</v>
      </c>
      <c r="E87">
        <v>14</v>
      </c>
      <c r="F87" t="s">
        <v>1397</v>
      </c>
      <c r="H87" s="124">
        <v>23</v>
      </c>
      <c r="I87" s="125">
        <v>3</v>
      </c>
      <c r="J87" t="s">
        <v>1265</v>
      </c>
      <c r="P87" t="s">
        <v>1399</v>
      </c>
      <c r="Q87" s="7" t="s">
        <v>1246</v>
      </c>
      <c r="T87" s="23" t="s">
        <v>1267</v>
      </c>
      <c r="U87" s="23" t="b">
        <f t="shared" si="3"/>
        <v>0</v>
      </c>
      <c r="W87" s="124" t="s">
        <v>1268</v>
      </c>
      <c r="X87" s="126" t="s">
        <v>1269</v>
      </c>
      <c r="Z87" t="s">
        <v>1270</v>
      </c>
    </row>
    <row r="88" spans="1:26" x14ac:dyDescent="0.25">
      <c r="A88">
        <f t="shared" si="2"/>
        <v>84</v>
      </c>
      <c r="B88">
        <v>3</v>
      </c>
      <c r="C88" t="s">
        <v>1375</v>
      </c>
      <c r="E88">
        <v>15</v>
      </c>
      <c r="F88" t="s">
        <v>50</v>
      </c>
      <c r="H88" s="124">
        <v>15</v>
      </c>
      <c r="I88" s="125">
        <v>2.2000000000000002</v>
      </c>
      <c r="J88" t="s">
        <v>1400</v>
      </c>
      <c r="P88" t="s">
        <v>28</v>
      </c>
      <c r="Q88" s="7" t="s">
        <v>1246</v>
      </c>
      <c r="T88" s="23" t="s">
        <v>1267</v>
      </c>
      <c r="U88" s="23" t="b">
        <f t="shared" si="3"/>
        <v>0</v>
      </c>
      <c r="W88" s="124" t="s">
        <v>1268</v>
      </c>
      <c r="X88" s="126" t="s">
        <v>1269</v>
      </c>
      <c r="Z88" t="s">
        <v>1270</v>
      </c>
    </row>
    <row r="89" spans="1:26" x14ac:dyDescent="0.25">
      <c r="A89">
        <f t="shared" si="2"/>
        <v>85</v>
      </c>
      <c r="B89">
        <v>3</v>
      </c>
      <c r="C89" t="s">
        <v>1375</v>
      </c>
      <c r="E89">
        <v>15</v>
      </c>
      <c r="F89" t="s">
        <v>50</v>
      </c>
      <c r="H89" s="124">
        <v>15</v>
      </c>
      <c r="I89" s="125">
        <v>2.2000000000000002</v>
      </c>
      <c r="J89" t="s">
        <v>1400</v>
      </c>
      <c r="P89" t="s">
        <v>1401</v>
      </c>
      <c r="Q89" s="7" t="s">
        <v>1246</v>
      </c>
      <c r="T89" s="23" t="s">
        <v>1267</v>
      </c>
      <c r="U89" s="23" t="b">
        <f t="shared" si="3"/>
        <v>0</v>
      </c>
      <c r="W89" s="124" t="s">
        <v>1268</v>
      </c>
      <c r="X89" s="126" t="s">
        <v>1269</v>
      </c>
      <c r="Z89" t="s">
        <v>1270</v>
      </c>
    </row>
    <row r="90" spans="1:26" x14ac:dyDescent="0.25">
      <c r="A90">
        <f t="shared" si="2"/>
        <v>86</v>
      </c>
      <c r="B90">
        <v>3</v>
      </c>
      <c r="C90" t="s">
        <v>1375</v>
      </c>
      <c r="E90">
        <v>16</v>
      </c>
      <c r="F90" t="s">
        <v>1402</v>
      </c>
      <c r="H90" s="124">
        <v>24</v>
      </c>
      <c r="I90" s="125">
        <v>3</v>
      </c>
      <c r="J90" t="s">
        <v>1403</v>
      </c>
      <c r="P90" t="s">
        <v>34</v>
      </c>
      <c r="Q90" s="7" t="s">
        <v>1244</v>
      </c>
      <c r="T90" s="23" t="s">
        <v>1290</v>
      </c>
      <c r="U90" s="23" t="b">
        <f t="shared" si="3"/>
        <v>0</v>
      </c>
      <c r="W90" s="124" t="s">
        <v>1268</v>
      </c>
      <c r="X90" s="126" t="s">
        <v>1269</v>
      </c>
      <c r="Z90" t="s">
        <v>1291</v>
      </c>
    </row>
    <row r="91" spans="1:26" x14ac:dyDescent="0.25">
      <c r="A91">
        <f t="shared" si="2"/>
        <v>87</v>
      </c>
      <c r="B91">
        <v>3</v>
      </c>
      <c r="C91" t="s">
        <v>1375</v>
      </c>
      <c r="E91">
        <v>16</v>
      </c>
      <c r="F91" t="s">
        <v>1402</v>
      </c>
      <c r="H91" s="124">
        <v>24</v>
      </c>
      <c r="I91" s="125">
        <v>3</v>
      </c>
      <c r="J91" t="s">
        <v>1403</v>
      </c>
      <c r="P91" t="s">
        <v>1404</v>
      </c>
      <c r="Q91" s="7" t="s">
        <v>1246</v>
      </c>
      <c r="T91" s="23" t="s">
        <v>1267</v>
      </c>
      <c r="U91" s="23" t="b">
        <f t="shared" si="3"/>
        <v>0</v>
      </c>
      <c r="W91" s="124" t="s">
        <v>1268</v>
      </c>
      <c r="X91" s="126" t="s">
        <v>1269</v>
      </c>
      <c r="Z91" t="s">
        <v>1270</v>
      </c>
    </row>
    <row r="92" spans="1:26" x14ac:dyDescent="0.25">
      <c r="A92">
        <f t="shared" si="2"/>
        <v>88</v>
      </c>
      <c r="B92">
        <v>3</v>
      </c>
      <c r="C92" t="s">
        <v>1375</v>
      </c>
      <c r="E92">
        <v>17</v>
      </c>
      <c r="F92" t="s">
        <v>1405</v>
      </c>
      <c r="H92" s="124">
        <v>16</v>
      </c>
      <c r="I92" s="125">
        <v>2.2000000000000002</v>
      </c>
      <c r="J92" t="s">
        <v>1406</v>
      </c>
      <c r="P92" t="s">
        <v>17</v>
      </c>
      <c r="Q92" s="7" t="s">
        <v>1407</v>
      </c>
      <c r="T92" s="23" t="s">
        <v>1267</v>
      </c>
      <c r="U92" s="23" t="b">
        <f t="shared" si="3"/>
        <v>0</v>
      </c>
      <c r="W92" s="124" t="s">
        <v>1268</v>
      </c>
      <c r="X92" s="126" t="s">
        <v>1269</v>
      </c>
      <c r="Z92" t="s">
        <v>1270</v>
      </c>
    </row>
    <row r="93" spans="1:26" x14ac:dyDescent="0.25">
      <c r="A93">
        <f t="shared" si="2"/>
        <v>89</v>
      </c>
      <c r="B93">
        <v>3</v>
      </c>
      <c r="C93" t="s">
        <v>1375</v>
      </c>
      <c r="E93">
        <v>17</v>
      </c>
      <c r="F93" t="s">
        <v>1405</v>
      </c>
      <c r="H93" s="124">
        <v>16</v>
      </c>
      <c r="I93" s="125">
        <v>2.2000000000000002</v>
      </c>
      <c r="J93" t="s">
        <v>1406</v>
      </c>
      <c r="L93" t="s">
        <v>1275</v>
      </c>
      <c r="M93">
        <v>20190930</v>
      </c>
      <c r="N93" s="7" t="s">
        <v>1408</v>
      </c>
      <c r="P93" t="s">
        <v>224</v>
      </c>
      <c r="Q93" s="7" t="s">
        <v>1407</v>
      </c>
      <c r="T93" s="23" t="s">
        <v>1278</v>
      </c>
      <c r="U93" s="23" t="b">
        <f t="shared" si="3"/>
        <v>1</v>
      </c>
      <c r="W93" s="124" t="s">
        <v>1268</v>
      </c>
      <c r="X93" s="126" t="s">
        <v>1269</v>
      </c>
      <c r="Z93" t="s">
        <v>1270</v>
      </c>
    </row>
    <row r="94" spans="1:26" x14ac:dyDescent="0.25">
      <c r="A94">
        <f t="shared" si="2"/>
        <v>90</v>
      </c>
      <c r="B94">
        <v>3</v>
      </c>
      <c r="C94" t="s">
        <v>1375</v>
      </c>
      <c r="E94">
        <v>17</v>
      </c>
      <c r="F94" t="s">
        <v>1405</v>
      </c>
      <c r="H94" s="124">
        <v>16</v>
      </c>
      <c r="I94" s="125">
        <v>2.2000000000000002</v>
      </c>
      <c r="J94" t="s">
        <v>1406</v>
      </c>
      <c r="L94" t="s">
        <v>1275</v>
      </c>
      <c r="M94">
        <v>20190911</v>
      </c>
      <c r="N94" s="7" t="s">
        <v>1409</v>
      </c>
      <c r="P94" t="s">
        <v>839</v>
      </c>
      <c r="T94" s="23" t="s">
        <v>1278</v>
      </c>
      <c r="U94" s="23" t="b">
        <f t="shared" si="3"/>
        <v>1</v>
      </c>
      <c r="W94" s="124" t="s">
        <v>1222</v>
      </c>
      <c r="X94" s="126"/>
      <c r="Z94" t="s">
        <v>1410</v>
      </c>
    </row>
    <row r="95" spans="1:26" x14ac:dyDescent="0.25">
      <c r="A95">
        <f t="shared" si="2"/>
        <v>91</v>
      </c>
      <c r="B95">
        <v>3</v>
      </c>
      <c r="C95" t="s">
        <v>1375</v>
      </c>
      <c r="E95">
        <v>17</v>
      </c>
      <c r="F95" t="s">
        <v>1405</v>
      </c>
      <c r="H95" s="124">
        <v>16</v>
      </c>
      <c r="I95" s="125">
        <v>2.2000000000000002</v>
      </c>
      <c r="J95" t="s">
        <v>1406</v>
      </c>
      <c r="L95" t="s">
        <v>1275</v>
      </c>
      <c r="M95">
        <v>20190911</v>
      </c>
      <c r="N95" s="7" t="s">
        <v>1409</v>
      </c>
      <c r="P95" t="s">
        <v>840</v>
      </c>
      <c r="T95" s="23" t="s">
        <v>1278</v>
      </c>
      <c r="U95" s="23" t="b">
        <f t="shared" si="3"/>
        <v>1</v>
      </c>
      <c r="W95" s="124" t="s">
        <v>1222</v>
      </c>
      <c r="X95" s="126"/>
      <c r="Z95" t="s">
        <v>1410</v>
      </c>
    </row>
    <row r="96" spans="1:26" x14ac:dyDescent="0.25">
      <c r="A96">
        <f t="shared" si="2"/>
        <v>92</v>
      </c>
      <c r="B96">
        <v>3</v>
      </c>
      <c r="C96" t="s">
        <v>1375</v>
      </c>
      <c r="E96">
        <v>17</v>
      </c>
      <c r="F96" t="s">
        <v>1405</v>
      </c>
      <c r="H96" s="124">
        <v>16</v>
      </c>
      <c r="I96" s="125">
        <v>2.2000000000000002</v>
      </c>
      <c r="J96" t="s">
        <v>1406</v>
      </c>
      <c r="L96" t="s">
        <v>1275</v>
      </c>
      <c r="M96">
        <v>20190911</v>
      </c>
      <c r="N96" s="7" t="s">
        <v>1409</v>
      </c>
      <c r="P96" t="s">
        <v>841</v>
      </c>
      <c r="T96" s="23" t="s">
        <v>1278</v>
      </c>
      <c r="U96" s="23" t="b">
        <f t="shared" si="3"/>
        <v>1</v>
      </c>
      <c r="W96" s="124" t="s">
        <v>1222</v>
      </c>
      <c r="X96" s="126"/>
      <c r="Z96" t="s">
        <v>1410</v>
      </c>
    </row>
    <row r="97" spans="1:26" x14ac:dyDescent="0.25">
      <c r="A97">
        <f t="shared" si="2"/>
        <v>93</v>
      </c>
      <c r="B97">
        <v>3</v>
      </c>
      <c r="C97" t="s">
        <v>1375</v>
      </c>
      <c r="E97">
        <v>17</v>
      </c>
      <c r="F97" t="s">
        <v>1405</v>
      </c>
      <c r="H97" s="124">
        <v>16</v>
      </c>
      <c r="I97" s="125">
        <v>2.2000000000000002</v>
      </c>
      <c r="J97" t="s">
        <v>1406</v>
      </c>
      <c r="L97" t="s">
        <v>1275</v>
      </c>
      <c r="M97">
        <v>20190911</v>
      </c>
      <c r="N97" s="7" t="s">
        <v>1409</v>
      </c>
      <c r="P97" t="s">
        <v>846</v>
      </c>
      <c r="T97" s="23" t="s">
        <v>1278</v>
      </c>
      <c r="U97" s="23" t="b">
        <f t="shared" si="3"/>
        <v>1</v>
      </c>
      <c r="W97" s="124" t="s">
        <v>1222</v>
      </c>
      <c r="X97" s="126"/>
      <c r="Z97" t="s">
        <v>1410</v>
      </c>
    </row>
    <row r="98" spans="1:26" x14ac:dyDescent="0.25">
      <c r="A98">
        <f t="shared" si="2"/>
        <v>94</v>
      </c>
      <c r="B98">
        <v>3</v>
      </c>
      <c r="C98" t="s">
        <v>1375</v>
      </c>
      <c r="E98">
        <v>17</v>
      </c>
      <c r="F98" t="s">
        <v>1405</v>
      </c>
      <c r="H98" s="124">
        <v>16</v>
      </c>
      <c r="I98" s="125">
        <v>2.2000000000000002</v>
      </c>
      <c r="J98" t="s">
        <v>1406</v>
      </c>
      <c r="P98" t="s">
        <v>1411</v>
      </c>
      <c r="Q98" s="7" t="s">
        <v>1246</v>
      </c>
      <c r="R98" s="128"/>
      <c r="T98" s="23" t="s">
        <v>1267</v>
      </c>
      <c r="U98" s="23" t="b">
        <f t="shared" si="3"/>
        <v>0</v>
      </c>
      <c r="W98" s="124" t="s">
        <v>1268</v>
      </c>
      <c r="X98" s="126" t="s">
        <v>1269</v>
      </c>
      <c r="Z98" t="s">
        <v>1270</v>
      </c>
    </row>
    <row r="99" spans="1:26" x14ac:dyDescent="0.25">
      <c r="A99">
        <f t="shared" si="2"/>
        <v>95</v>
      </c>
      <c r="B99">
        <v>3</v>
      </c>
      <c r="C99" t="s">
        <v>1375</v>
      </c>
      <c r="E99">
        <v>17</v>
      </c>
      <c r="F99" t="s">
        <v>1405</v>
      </c>
      <c r="H99" s="124">
        <v>16</v>
      </c>
      <c r="I99" s="125">
        <v>2.2000000000000002</v>
      </c>
      <c r="J99" t="s">
        <v>1406</v>
      </c>
      <c r="P99" t="s">
        <v>1412</v>
      </c>
      <c r="Q99" s="7" t="s">
        <v>1246</v>
      </c>
      <c r="R99" s="128"/>
      <c r="T99" s="23" t="s">
        <v>1267</v>
      </c>
      <c r="U99" s="23" t="b">
        <f t="shared" si="3"/>
        <v>0</v>
      </c>
      <c r="W99" s="124" t="s">
        <v>1268</v>
      </c>
      <c r="X99" s="126" t="s">
        <v>1269</v>
      </c>
      <c r="Z99" t="s">
        <v>1270</v>
      </c>
    </row>
    <row r="100" spans="1:26" x14ac:dyDescent="0.25">
      <c r="A100">
        <f t="shared" si="2"/>
        <v>96</v>
      </c>
      <c r="B100">
        <v>3</v>
      </c>
      <c r="C100" t="s">
        <v>1375</v>
      </c>
      <c r="E100">
        <v>17</v>
      </c>
      <c r="F100" t="s">
        <v>1405</v>
      </c>
      <c r="H100" s="124">
        <v>16</v>
      </c>
      <c r="I100" s="125">
        <v>2.2000000000000002</v>
      </c>
      <c r="J100" t="s">
        <v>1406</v>
      </c>
      <c r="P100" t="s">
        <v>1413</v>
      </c>
      <c r="Q100" s="7" t="s">
        <v>1246</v>
      </c>
      <c r="R100" s="7" t="s">
        <v>1414</v>
      </c>
      <c r="T100" s="23" t="s">
        <v>1267</v>
      </c>
      <c r="U100" s="23" t="b">
        <f t="shared" si="3"/>
        <v>0</v>
      </c>
      <c r="W100" s="124" t="s">
        <v>1268</v>
      </c>
      <c r="X100" s="126" t="s">
        <v>1269</v>
      </c>
      <c r="Z100" t="s">
        <v>1270</v>
      </c>
    </row>
    <row r="101" spans="1:26" x14ac:dyDescent="0.25">
      <c r="A101">
        <f t="shared" si="2"/>
        <v>97</v>
      </c>
      <c r="B101">
        <v>3</v>
      </c>
      <c r="C101" t="s">
        <v>1375</v>
      </c>
      <c r="E101">
        <v>17</v>
      </c>
      <c r="F101" t="s">
        <v>1405</v>
      </c>
      <c r="H101" s="124">
        <v>16</v>
      </c>
      <c r="I101" s="125">
        <v>2.2000000000000002</v>
      </c>
      <c r="J101" t="s">
        <v>1406</v>
      </c>
      <c r="P101" t="s">
        <v>1415</v>
      </c>
      <c r="Q101" s="7" t="s">
        <v>1246</v>
      </c>
      <c r="R101" s="7" t="s">
        <v>1416</v>
      </c>
      <c r="T101" s="23" t="s">
        <v>1267</v>
      </c>
      <c r="U101" s="23" t="b">
        <f t="shared" si="3"/>
        <v>0</v>
      </c>
      <c r="W101" s="124" t="s">
        <v>1268</v>
      </c>
      <c r="X101" s="126" t="s">
        <v>1269</v>
      </c>
      <c r="Z101" t="s">
        <v>1270</v>
      </c>
    </row>
    <row r="102" spans="1:26" x14ac:dyDescent="0.25">
      <c r="A102">
        <f t="shared" si="2"/>
        <v>98</v>
      </c>
      <c r="B102">
        <v>3</v>
      </c>
      <c r="C102" t="s">
        <v>1375</v>
      </c>
      <c r="E102">
        <v>17</v>
      </c>
      <c r="F102" t="s">
        <v>1405</v>
      </c>
      <c r="H102" s="124">
        <v>16</v>
      </c>
      <c r="I102" s="125">
        <v>2.2000000000000002</v>
      </c>
      <c r="J102" t="s">
        <v>1406</v>
      </c>
      <c r="P102" t="s">
        <v>1417</v>
      </c>
      <c r="Q102" s="7" t="s">
        <v>1246</v>
      </c>
      <c r="R102" s="128"/>
      <c r="T102" s="23" t="s">
        <v>1267</v>
      </c>
      <c r="U102" s="23" t="b">
        <f t="shared" si="3"/>
        <v>0</v>
      </c>
      <c r="W102" s="124" t="s">
        <v>1268</v>
      </c>
      <c r="X102" s="126" t="s">
        <v>1269</v>
      </c>
      <c r="Z102" t="s">
        <v>1270</v>
      </c>
    </row>
    <row r="103" spans="1:26" x14ac:dyDescent="0.25">
      <c r="A103">
        <f t="shared" si="2"/>
        <v>99</v>
      </c>
      <c r="B103">
        <v>3</v>
      </c>
      <c r="C103" t="s">
        <v>1375</v>
      </c>
      <c r="E103">
        <v>18</v>
      </c>
      <c r="F103" t="s">
        <v>1418</v>
      </c>
      <c r="H103" s="124">
        <v>17</v>
      </c>
      <c r="I103" s="125">
        <v>2.2000000000000002</v>
      </c>
      <c r="J103" t="s">
        <v>1419</v>
      </c>
      <c r="L103" t="s">
        <v>1275</v>
      </c>
      <c r="M103">
        <v>20191204</v>
      </c>
      <c r="N103" s="7" t="s">
        <v>1420</v>
      </c>
      <c r="P103" t="s">
        <v>57</v>
      </c>
      <c r="Q103" s="7" t="s">
        <v>1246</v>
      </c>
      <c r="T103" s="23" t="s">
        <v>1278</v>
      </c>
      <c r="U103" s="23" t="b">
        <f t="shared" si="3"/>
        <v>1</v>
      </c>
      <c r="W103" s="124" t="s">
        <v>1268</v>
      </c>
      <c r="X103" s="126" t="s">
        <v>1269</v>
      </c>
      <c r="Z103" t="s">
        <v>1270</v>
      </c>
    </row>
    <row r="104" spans="1:26" x14ac:dyDescent="0.25">
      <c r="A104">
        <f t="shared" si="2"/>
        <v>100</v>
      </c>
      <c r="B104">
        <v>3</v>
      </c>
      <c r="C104" t="s">
        <v>1375</v>
      </c>
      <c r="E104">
        <v>18</v>
      </c>
      <c r="F104" t="s">
        <v>1418</v>
      </c>
      <c r="H104" s="124">
        <v>17</v>
      </c>
      <c r="I104" s="125">
        <v>2.2000000000000002</v>
      </c>
      <c r="J104" t="s">
        <v>1419</v>
      </c>
      <c r="L104" t="s">
        <v>1275</v>
      </c>
      <c r="M104">
        <v>20191204</v>
      </c>
      <c r="N104" s="7" t="s">
        <v>1420</v>
      </c>
      <c r="P104" t="s">
        <v>56</v>
      </c>
      <c r="Q104" s="7" t="s">
        <v>1246</v>
      </c>
      <c r="T104" s="23" t="s">
        <v>1290</v>
      </c>
      <c r="U104" s="23" t="b">
        <f t="shared" si="3"/>
        <v>0</v>
      </c>
      <c r="W104" s="124" t="s">
        <v>1268</v>
      </c>
      <c r="X104" s="126" t="s">
        <v>1269</v>
      </c>
      <c r="Z104" t="s">
        <v>1291</v>
      </c>
    </row>
    <row r="105" spans="1:26" x14ac:dyDescent="0.25">
      <c r="A105">
        <f t="shared" si="2"/>
        <v>101</v>
      </c>
      <c r="B105">
        <v>3</v>
      </c>
      <c r="C105" t="s">
        <v>1375</v>
      </c>
      <c r="E105">
        <v>18</v>
      </c>
      <c r="F105" t="s">
        <v>1418</v>
      </c>
      <c r="H105" s="124">
        <v>17</v>
      </c>
      <c r="I105" s="125">
        <v>2.2000000000000002</v>
      </c>
      <c r="J105" t="s">
        <v>1419</v>
      </c>
      <c r="P105" t="s">
        <v>1421</v>
      </c>
      <c r="Q105" s="7" t="s">
        <v>1246</v>
      </c>
      <c r="R105" s="128"/>
      <c r="T105" s="23" t="s">
        <v>1267</v>
      </c>
      <c r="U105" s="23" t="b">
        <f t="shared" si="3"/>
        <v>0</v>
      </c>
      <c r="W105" s="124" t="s">
        <v>1268</v>
      </c>
      <c r="X105" s="126" t="s">
        <v>1269</v>
      </c>
      <c r="Z105" t="s">
        <v>1270</v>
      </c>
    </row>
    <row r="106" spans="1:26" x14ac:dyDescent="0.25">
      <c r="A106">
        <f t="shared" si="2"/>
        <v>102</v>
      </c>
      <c r="B106">
        <v>3</v>
      </c>
      <c r="C106" t="s">
        <v>1375</v>
      </c>
      <c r="E106">
        <v>18</v>
      </c>
      <c r="F106" t="s">
        <v>1418</v>
      </c>
      <c r="H106" s="124">
        <v>17</v>
      </c>
      <c r="I106" s="125">
        <v>2.2000000000000002</v>
      </c>
      <c r="J106" t="s">
        <v>1419</v>
      </c>
      <c r="L106" t="s">
        <v>1275</v>
      </c>
      <c r="M106">
        <v>20200511</v>
      </c>
      <c r="N106" s="7" t="s">
        <v>1422</v>
      </c>
      <c r="P106" t="s">
        <v>1677</v>
      </c>
      <c r="Q106" s="7" t="s">
        <v>1244</v>
      </c>
      <c r="R106" s="7">
        <v>50</v>
      </c>
      <c r="T106" s="23" t="s">
        <v>1278</v>
      </c>
      <c r="U106" s="23" t="b">
        <f t="shared" si="3"/>
        <v>1</v>
      </c>
      <c r="W106" s="124" t="s">
        <v>1268</v>
      </c>
      <c r="X106" s="126" t="s">
        <v>1269</v>
      </c>
      <c r="Z106" t="s">
        <v>1423</v>
      </c>
    </row>
    <row r="107" spans="1:26" x14ac:dyDescent="0.25">
      <c r="A107">
        <f t="shared" si="2"/>
        <v>103</v>
      </c>
      <c r="B107">
        <v>3</v>
      </c>
      <c r="C107" t="s">
        <v>1375</v>
      </c>
      <c r="E107">
        <v>19</v>
      </c>
      <c r="F107" t="s">
        <v>1424</v>
      </c>
      <c r="H107" s="124">
        <v>18</v>
      </c>
      <c r="I107" s="125">
        <v>2.2000000000000002</v>
      </c>
      <c r="J107" t="s">
        <v>1425</v>
      </c>
      <c r="L107" t="s">
        <v>1275</v>
      </c>
      <c r="M107">
        <v>20190930</v>
      </c>
      <c r="N107" s="7" t="s">
        <v>1426</v>
      </c>
      <c r="P107" t="s">
        <v>11</v>
      </c>
      <c r="T107" s="23" t="s">
        <v>1339</v>
      </c>
      <c r="U107" s="23" t="b">
        <f t="shared" si="3"/>
        <v>0</v>
      </c>
      <c r="W107" s="124" t="s">
        <v>1268</v>
      </c>
      <c r="X107" s="126" t="s">
        <v>1269</v>
      </c>
      <c r="Z107" t="s">
        <v>1291</v>
      </c>
    </row>
    <row r="108" spans="1:26" x14ac:dyDescent="0.25">
      <c r="A108">
        <f t="shared" si="2"/>
        <v>104</v>
      </c>
      <c r="B108">
        <v>3</v>
      </c>
      <c r="C108" t="s">
        <v>1375</v>
      </c>
      <c r="E108">
        <v>19</v>
      </c>
      <c r="F108" t="s">
        <v>1424</v>
      </c>
      <c r="H108" s="124">
        <v>18</v>
      </c>
      <c r="I108" s="125">
        <v>2.2000000000000002</v>
      </c>
      <c r="J108" t="s">
        <v>1425</v>
      </c>
      <c r="L108" t="s">
        <v>1275</v>
      </c>
      <c r="M108">
        <v>20190930</v>
      </c>
      <c r="N108" s="7" t="s">
        <v>1426</v>
      </c>
      <c r="P108" t="s">
        <v>1427</v>
      </c>
      <c r="Q108" s="7" t="s">
        <v>1244</v>
      </c>
      <c r="T108" s="23" t="s">
        <v>1278</v>
      </c>
      <c r="U108" s="23" t="b">
        <f t="shared" si="3"/>
        <v>1</v>
      </c>
      <c r="W108" s="124" t="s">
        <v>1268</v>
      </c>
      <c r="X108" s="126" t="s">
        <v>1269</v>
      </c>
      <c r="Z108" t="s">
        <v>1280</v>
      </c>
    </row>
    <row r="109" spans="1:26" x14ac:dyDescent="0.25">
      <c r="A109">
        <f t="shared" si="2"/>
        <v>105</v>
      </c>
      <c r="B109">
        <v>3</v>
      </c>
      <c r="C109" t="s">
        <v>1375</v>
      </c>
      <c r="E109">
        <v>19</v>
      </c>
      <c r="F109" t="s">
        <v>1424</v>
      </c>
      <c r="H109" s="124">
        <v>18</v>
      </c>
      <c r="I109" s="125">
        <v>2.2000000000000002</v>
      </c>
      <c r="J109" t="s">
        <v>1425</v>
      </c>
      <c r="L109" t="s">
        <v>1275</v>
      </c>
      <c r="M109">
        <v>20190911</v>
      </c>
      <c r="N109" s="7" t="s">
        <v>1428</v>
      </c>
      <c r="P109" t="s">
        <v>1429</v>
      </c>
      <c r="Q109" s="7" t="s">
        <v>1244</v>
      </c>
      <c r="T109" s="23" t="s">
        <v>1278</v>
      </c>
      <c r="U109" s="23" t="b">
        <f t="shared" si="3"/>
        <v>1</v>
      </c>
      <c r="W109" s="124" t="s">
        <v>1268</v>
      </c>
      <c r="X109" s="126" t="s">
        <v>1269</v>
      </c>
      <c r="Z109" t="s">
        <v>1280</v>
      </c>
    </row>
    <row r="110" spans="1:26" x14ac:dyDescent="0.25">
      <c r="A110">
        <f t="shared" si="2"/>
        <v>106</v>
      </c>
      <c r="B110">
        <v>3</v>
      </c>
      <c r="C110" t="s">
        <v>1375</v>
      </c>
      <c r="E110">
        <v>19</v>
      </c>
      <c r="F110" t="s">
        <v>1424</v>
      </c>
      <c r="H110" s="124">
        <v>18</v>
      </c>
      <c r="I110" s="125">
        <v>2.2000000000000002</v>
      </c>
      <c r="J110" t="s">
        <v>1425</v>
      </c>
      <c r="P110" t="s">
        <v>1430</v>
      </c>
      <c r="Q110" s="7" t="s">
        <v>1244</v>
      </c>
      <c r="T110" s="23" t="s">
        <v>1267</v>
      </c>
      <c r="U110" s="23" t="b">
        <f t="shared" si="3"/>
        <v>0</v>
      </c>
      <c r="W110" s="124" t="s">
        <v>1268</v>
      </c>
      <c r="X110" s="126" t="s">
        <v>1269</v>
      </c>
      <c r="Z110" t="s">
        <v>1270</v>
      </c>
    </row>
    <row r="111" spans="1:26" x14ac:dyDescent="0.25">
      <c r="A111">
        <f t="shared" si="2"/>
        <v>107</v>
      </c>
      <c r="B111">
        <v>3</v>
      </c>
      <c r="C111" t="s">
        <v>1375</v>
      </c>
      <c r="E111">
        <v>19</v>
      </c>
      <c r="F111" t="s">
        <v>1424</v>
      </c>
      <c r="H111" s="124">
        <v>18</v>
      </c>
      <c r="I111" s="125">
        <v>2.2000000000000002</v>
      </c>
      <c r="J111" t="s">
        <v>1425</v>
      </c>
      <c r="L111" t="s">
        <v>1275</v>
      </c>
      <c r="M111">
        <v>20190911</v>
      </c>
      <c r="N111" s="7" t="s">
        <v>1431</v>
      </c>
      <c r="P111" t="s">
        <v>1432</v>
      </c>
      <c r="T111" s="23" t="s">
        <v>1278</v>
      </c>
      <c r="U111" s="23" t="b">
        <f t="shared" si="3"/>
        <v>1</v>
      </c>
      <c r="W111" s="124" t="s">
        <v>1222</v>
      </c>
      <c r="X111" s="126"/>
    </row>
    <row r="112" spans="1:26" x14ac:dyDescent="0.25">
      <c r="A112">
        <f t="shared" si="2"/>
        <v>108</v>
      </c>
      <c r="B112">
        <v>3</v>
      </c>
      <c r="C112" t="s">
        <v>1375</v>
      </c>
      <c r="E112">
        <v>19</v>
      </c>
      <c r="F112" t="s">
        <v>1424</v>
      </c>
      <c r="H112" s="124">
        <v>18</v>
      </c>
      <c r="I112" s="125">
        <v>2.2000000000000002</v>
      </c>
      <c r="J112" t="s">
        <v>1433</v>
      </c>
      <c r="P112" t="s">
        <v>1434</v>
      </c>
      <c r="Q112" s="7" t="s">
        <v>1246</v>
      </c>
      <c r="R112" s="7" t="s">
        <v>1435</v>
      </c>
      <c r="T112" s="23" t="s">
        <v>1267</v>
      </c>
      <c r="U112" s="23" t="b">
        <f t="shared" si="3"/>
        <v>0</v>
      </c>
      <c r="W112" s="124" t="s">
        <v>1268</v>
      </c>
      <c r="X112" s="126" t="s">
        <v>1436</v>
      </c>
      <c r="Z112" t="s">
        <v>1437</v>
      </c>
    </row>
    <row r="113" spans="1:26" x14ac:dyDescent="0.25">
      <c r="A113">
        <f t="shared" si="2"/>
        <v>109</v>
      </c>
      <c r="B113">
        <v>3</v>
      </c>
      <c r="C113" t="s">
        <v>1375</v>
      </c>
      <c r="E113">
        <v>19</v>
      </c>
      <c r="F113" t="s">
        <v>1424</v>
      </c>
      <c r="H113" s="124">
        <v>18</v>
      </c>
      <c r="I113" s="125">
        <v>2.2000000000000002</v>
      </c>
      <c r="J113" t="s">
        <v>1433</v>
      </c>
      <c r="P113" t="s">
        <v>1438</v>
      </c>
      <c r="Q113" s="7" t="s">
        <v>1246</v>
      </c>
      <c r="R113" s="7" t="s">
        <v>1279</v>
      </c>
      <c r="T113" s="23" t="s">
        <v>1267</v>
      </c>
      <c r="U113" s="23" t="b">
        <f t="shared" si="3"/>
        <v>0</v>
      </c>
      <c r="W113" s="124" t="s">
        <v>1268</v>
      </c>
      <c r="X113" s="126" t="s">
        <v>1436</v>
      </c>
      <c r="Z113" t="s">
        <v>1437</v>
      </c>
    </row>
    <row r="114" spans="1:26" x14ac:dyDescent="0.25">
      <c r="A114">
        <f t="shared" si="2"/>
        <v>110</v>
      </c>
      <c r="B114">
        <v>4</v>
      </c>
      <c r="C114" t="s">
        <v>1439</v>
      </c>
      <c r="E114">
        <v>20</v>
      </c>
      <c r="F114" t="s">
        <v>1440</v>
      </c>
      <c r="H114" s="124">
        <v>8</v>
      </c>
      <c r="I114" s="125">
        <v>2.1</v>
      </c>
      <c r="J114" t="s">
        <v>1377</v>
      </c>
      <c r="L114" t="s">
        <v>5</v>
      </c>
      <c r="M114">
        <v>2017</v>
      </c>
      <c r="N114" s="7" t="s">
        <v>1441</v>
      </c>
      <c r="P114" t="s">
        <v>1442</v>
      </c>
      <c r="Q114" s="7" t="s">
        <v>1380</v>
      </c>
      <c r="T114" s="23" t="s">
        <v>1278</v>
      </c>
      <c r="U114" s="23" t="b">
        <f t="shared" si="3"/>
        <v>1</v>
      </c>
      <c r="W114" s="124" t="s">
        <v>1268</v>
      </c>
      <c r="X114" s="126" t="s">
        <v>1269</v>
      </c>
      <c r="Z114" t="s">
        <v>1280</v>
      </c>
    </row>
    <row r="115" spans="1:26" x14ac:dyDescent="0.25">
      <c r="A115">
        <f t="shared" si="2"/>
        <v>111</v>
      </c>
      <c r="B115">
        <v>4</v>
      </c>
      <c r="C115" t="s">
        <v>1439</v>
      </c>
      <c r="E115">
        <v>20</v>
      </c>
      <c r="F115" t="s">
        <v>1440</v>
      </c>
      <c r="H115" s="124">
        <v>8</v>
      </c>
      <c r="I115" s="125">
        <v>2.1</v>
      </c>
      <c r="J115" t="s">
        <v>1377</v>
      </c>
      <c r="L115" t="s">
        <v>5</v>
      </c>
      <c r="M115">
        <v>2017</v>
      </c>
      <c r="N115" s="7" t="s">
        <v>1441</v>
      </c>
      <c r="P115" t="s">
        <v>1443</v>
      </c>
      <c r="Q115" s="7" t="s">
        <v>1246</v>
      </c>
      <c r="T115" s="23" t="s">
        <v>1278</v>
      </c>
      <c r="U115" s="23" t="b">
        <f t="shared" si="3"/>
        <v>1</v>
      </c>
      <c r="W115" s="124" t="s">
        <v>1268</v>
      </c>
      <c r="X115" s="126" t="s">
        <v>1269</v>
      </c>
      <c r="Z115" t="s">
        <v>1280</v>
      </c>
    </row>
    <row r="116" spans="1:26" x14ac:dyDescent="0.25">
      <c r="A116">
        <f t="shared" si="2"/>
        <v>112</v>
      </c>
      <c r="B116">
        <v>4</v>
      </c>
      <c r="C116" t="s">
        <v>1439</v>
      </c>
      <c r="E116">
        <v>21</v>
      </c>
      <c r="F116" t="s">
        <v>1444</v>
      </c>
      <c r="H116" s="124">
        <v>19</v>
      </c>
      <c r="I116" s="125">
        <v>2.2000000000000002</v>
      </c>
      <c r="J116" t="s">
        <v>1377</v>
      </c>
      <c r="P116" t="s">
        <v>19</v>
      </c>
      <c r="Q116" s="7" t="s">
        <v>1246</v>
      </c>
      <c r="R116" s="128"/>
      <c r="T116" s="23" t="s">
        <v>1267</v>
      </c>
      <c r="U116" s="23" t="b">
        <f t="shared" si="3"/>
        <v>0</v>
      </c>
      <c r="W116" s="124" t="s">
        <v>1268</v>
      </c>
      <c r="X116" s="126" t="s">
        <v>1269</v>
      </c>
      <c r="Z116" t="s">
        <v>1270</v>
      </c>
    </row>
    <row r="117" spans="1:26" x14ac:dyDescent="0.25">
      <c r="A117">
        <f t="shared" si="2"/>
        <v>113</v>
      </c>
      <c r="B117">
        <v>4</v>
      </c>
      <c r="C117" t="s">
        <v>1439</v>
      </c>
      <c r="E117">
        <v>21</v>
      </c>
      <c r="F117" t="s">
        <v>1444</v>
      </c>
      <c r="H117" s="124">
        <v>19</v>
      </c>
      <c r="I117" s="125">
        <v>2.2000000000000002</v>
      </c>
      <c r="J117" t="s">
        <v>1377</v>
      </c>
      <c r="L117" t="s">
        <v>1275</v>
      </c>
      <c r="M117">
        <v>20191204</v>
      </c>
      <c r="N117" s="7" t="s">
        <v>1445</v>
      </c>
      <c r="P117" t="s">
        <v>1534</v>
      </c>
      <c r="Q117" s="7" t="s">
        <v>1246</v>
      </c>
      <c r="R117" s="7" t="s">
        <v>1446</v>
      </c>
      <c r="T117" s="23" t="s">
        <v>1278</v>
      </c>
      <c r="U117" s="23" t="b">
        <f t="shared" si="3"/>
        <v>1</v>
      </c>
      <c r="W117" s="124" t="s">
        <v>1268</v>
      </c>
      <c r="X117" s="126" t="s">
        <v>1340</v>
      </c>
      <c r="Z117" t="s">
        <v>1447</v>
      </c>
    </row>
    <row r="118" spans="1:26" x14ac:dyDescent="0.25">
      <c r="A118">
        <f t="shared" si="2"/>
        <v>114</v>
      </c>
      <c r="B118">
        <v>4</v>
      </c>
      <c r="C118" t="s">
        <v>1439</v>
      </c>
      <c r="E118">
        <v>22</v>
      </c>
      <c r="F118" t="s">
        <v>1448</v>
      </c>
      <c r="H118" s="124">
        <v>20</v>
      </c>
      <c r="I118" s="125">
        <v>2.2000000000000002</v>
      </c>
      <c r="J118" t="s">
        <v>1406</v>
      </c>
      <c r="P118" t="s">
        <v>1449</v>
      </c>
      <c r="Q118" s="7" t="s">
        <v>1246</v>
      </c>
      <c r="T118" s="23" t="s">
        <v>1267</v>
      </c>
      <c r="U118" s="23" t="b">
        <f t="shared" si="3"/>
        <v>0</v>
      </c>
      <c r="W118" s="124" t="s">
        <v>1268</v>
      </c>
      <c r="X118" s="126" t="s">
        <v>1269</v>
      </c>
      <c r="Z118" t="s">
        <v>1270</v>
      </c>
    </row>
    <row r="119" spans="1:26" x14ac:dyDescent="0.25">
      <c r="A119">
        <f t="shared" si="2"/>
        <v>115</v>
      </c>
      <c r="B119">
        <v>4</v>
      </c>
      <c r="C119" t="s">
        <v>1439</v>
      </c>
      <c r="E119">
        <v>22</v>
      </c>
      <c r="F119" t="s">
        <v>1448</v>
      </c>
      <c r="H119" s="124">
        <v>20</v>
      </c>
      <c r="I119" s="125">
        <v>2.2000000000000002</v>
      </c>
      <c r="J119" t="s">
        <v>1406</v>
      </c>
      <c r="P119" t="s">
        <v>1450</v>
      </c>
      <c r="T119" s="23" t="s">
        <v>1267</v>
      </c>
      <c r="U119" s="23" t="b">
        <f t="shared" si="3"/>
        <v>0</v>
      </c>
      <c r="W119" s="124" t="s">
        <v>1268</v>
      </c>
      <c r="X119" s="126" t="s">
        <v>1269</v>
      </c>
      <c r="Z119" t="s">
        <v>1270</v>
      </c>
    </row>
    <row r="120" spans="1:26" x14ac:dyDescent="0.25">
      <c r="A120">
        <f t="shared" si="2"/>
        <v>116</v>
      </c>
      <c r="B120">
        <v>4</v>
      </c>
      <c r="C120" t="s">
        <v>1439</v>
      </c>
      <c r="E120">
        <v>22</v>
      </c>
      <c r="F120" t="s">
        <v>1448</v>
      </c>
      <c r="H120" s="124">
        <v>20</v>
      </c>
      <c r="I120" s="125">
        <v>2.2000000000000002</v>
      </c>
      <c r="J120" t="s">
        <v>1406</v>
      </c>
      <c r="P120" t="s">
        <v>1451</v>
      </c>
      <c r="T120" s="23" t="s">
        <v>1267</v>
      </c>
      <c r="U120" s="23" t="b">
        <f t="shared" si="3"/>
        <v>0</v>
      </c>
      <c r="W120" s="124" t="s">
        <v>1268</v>
      </c>
      <c r="X120" s="126" t="s">
        <v>1340</v>
      </c>
      <c r="Z120" t="s">
        <v>1452</v>
      </c>
    </row>
    <row r="121" spans="1:26" x14ac:dyDescent="0.25">
      <c r="A121">
        <f t="shared" si="2"/>
        <v>117</v>
      </c>
      <c r="B121">
        <v>4</v>
      </c>
      <c r="C121" t="s">
        <v>1439</v>
      </c>
      <c r="E121">
        <v>22</v>
      </c>
      <c r="F121" t="s">
        <v>1448</v>
      </c>
      <c r="H121" s="124">
        <v>20</v>
      </c>
      <c r="I121" s="125">
        <v>2.2000000000000002</v>
      </c>
      <c r="J121" t="s">
        <v>1419</v>
      </c>
      <c r="P121" t="s">
        <v>1453</v>
      </c>
      <c r="T121" s="23" t="s">
        <v>1267</v>
      </c>
      <c r="U121" s="23" t="b">
        <f t="shared" si="3"/>
        <v>0</v>
      </c>
      <c r="W121" s="124" t="s">
        <v>1268</v>
      </c>
      <c r="X121" s="126" t="s">
        <v>1340</v>
      </c>
      <c r="Z121" t="s">
        <v>1452</v>
      </c>
    </row>
    <row r="122" spans="1:26" x14ac:dyDescent="0.25">
      <c r="A122">
        <f t="shared" si="2"/>
        <v>118</v>
      </c>
      <c r="B122">
        <v>4</v>
      </c>
      <c r="C122" t="s">
        <v>1439</v>
      </c>
      <c r="E122">
        <v>23</v>
      </c>
      <c r="F122" t="s">
        <v>1454</v>
      </c>
      <c r="H122" s="124">
        <v>9</v>
      </c>
      <c r="I122" s="125">
        <v>2.1</v>
      </c>
      <c r="J122" t="s">
        <v>1377</v>
      </c>
      <c r="P122" t="s">
        <v>1455</v>
      </c>
      <c r="Q122" s="7" t="s">
        <v>1244</v>
      </c>
      <c r="T122" s="23" t="s">
        <v>1267</v>
      </c>
      <c r="U122" s="23" t="b">
        <f t="shared" si="3"/>
        <v>0</v>
      </c>
      <c r="W122" s="124" t="s">
        <v>1268</v>
      </c>
      <c r="X122" s="126" t="s">
        <v>1269</v>
      </c>
      <c r="Z122" t="s">
        <v>1270</v>
      </c>
    </row>
    <row r="123" spans="1:26" x14ac:dyDescent="0.25">
      <c r="A123">
        <f t="shared" si="2"/>
        <v>119</v>
      </c>
      <c r="B123">
        <v>4</v>
      </c>
      <c r="C123" t="s">
        <v>1439</v>
      </c>
      <c r="E123">
        <v>23</v>
      </c>
      <c r="F123" t="s">
        <v>1454</v>
      </c>
      <c r="H123" s="124">
        <v>9</v>
      </c>
      <c r="I123" s="125">
        <v>2.1</v>
      </c>
      <c r="J123" t="s">
        <v>1377</v>
      </c>
      <c r="P123" t="s">
        <v>1456</v>
      </c>
      <c r="Q123" s="7" t="s">
        <v>1244</v>
      </c>
      <c r="T123" s="23" t="s">
        <v>1267</v>
      </c>
      <c r="U123" s="23" t="b">
        <f t="shared" si="3"/>
        <v>0</v>
      </c>
      <c r="W123" s="124" t="s">
        <v>1268</v>
      </c>
      <c r="X123" s="126" t="s">
        <v>1269</v>
      </c>
      <c r="Z123" t="s">
        <v>1270</v>
      </c>
    </row>
    <row r="124" spans="1:26" x14ac:dyDescent="0.25">
      <c r="A124">
        <f t="shared" si="2"/>
        <v>120</v>
      </c>
      <c r="B124">
        <v>4</v>
      </c>
      <c r="C124" t="s">
        <v>1439</v>
      </c>
      <c r="E124">
        <v>23</v>
      </c>
      <c r="F124" t="s">
        <v>1454</v>
      </c>
      <c r="H124" s="124">
        <v>9</v>
      </c>
      <c r="I124" s="125">
        <v>2.1</v>
      </c>
      <c r="J124" t="s">
        <v>1377</v>
      </c>
      <c r="P124" t="s">
        <v>1457</v>
      </c>
      <c r="Q124" s="7" t="s">
        <v>1244</v>
      </c>
      <c r="T124" s="23" t="s">
        <v>1267</v>
      </c>
      <c r="U124" s="23" t="b">
        <f t="shared" si="3"/>
        <v>0</v>
      </c>
      <c r="W124" s="124" t="s">
        <v>1268</v>
      </c>
      <c r="X124" s="126" t="s">
        <v>1269</v>
      </c>
      <c r="Z124" t="s">
        <v>1270</v>
      </c>
    </row>
    <row r="125" spans="1:26" x14ac:dyDescent="0.25">
      <c r="A125">
        <f t="shared" si="2"/>
        <v>121</v>
      </c>
      <c r="B125">
        <v>4</v>
      </c>
      <c r="C125" t="s">
        <v>1439</v>
      </c>
      <c r="E125">
        <v>24</v>
      </c>
      <c r="F125" t="s">
        <v>42</v>
      </c>
      <c r="H125" s="124">
        <v>10</v>
      </c>
      <c r="I125" s="125">
        <v>2.1</v>
      </c>
      <c r="J125" t="s">
        <v>1433</v>
      </c>
      <c r="P125" t="s">
        <v>1458</v>
      </c>
      <c r="Q125" s="7" t="s">
        <v>1244</v>
      </c>
      <c r="T125" s="23" t="s">
        <v>1339</v>
      </c>
      <c r="U125" s="23" t="b">
        <f t="shared" si="3"/>
        <v>0</v>
      </c>
      <c r="W125" s="124" t="s">
        <v>1268</v>
      </c>
      <c r="X125" s="126" t="s">
        <v>1320</v>
      </c>
      <c r="Z125" t="s">
        <v>1389</v>
      </c>
    </row>
    <row r="126" spans="1:26" x14ac:dyDescent="0.25">
      <c r="A126">
        <f t="shared" si="2"/>
        <v>122</v>
      </c>
      <c r="B126">
        <v>4</v>
      </c>
      <c r="C126" t="s">
        <v>1439</v>
      </c>
      <c r="E126">
        <v>24</v>
      </c>
      <c r="F126" t="s">
        <v>42</v>
      </c>
      <c r="H126" s="124">
        <v>10</v>
      </c>
      <c r="I126" s="125">
        <v>2.1</v>
      </c>
      <c r="J126" t="s">
        <v>1433</v>
      </c>
      <c r="P126" t="s">
        <v>1438</v>
      </c>
      <c r="Q126" s="7" t="s">
        <v>1246</v>
      </c>
      <c r="R126" s="7" t="s">
        <v>1279</v>
      </c>
      <c r="T126" s="23" t="s">
        <v>1267</v>
      </c>
      <c r="U126" s="23" t="b">
        <f t="shared" si="3"/>
        <v>0</v>
      </c>
      <c r="W126" s="124" t="s">
        <v>1268</v>
      </c>
      <c r="X126" s="126" t="s">
        <v>1269</v>
      </c>
      <c r="Z126" t="s">
        <v>1270</v>
      </c>
    </row>
    <row r="127" spans="1:26" x14ac:dyDescent="0.25">
      <c r="A127">
        <f t="shared" si="2"/>
        <v>123</v>
      </c>
      <c r="B127">
        <v>4</v>
      </c>
      <c r="C127" t="s">
        <v>1439</v>
      </c>
      <c r="E127">
        <v>24</v>
      </c>
      <c r="F127" t="s">
        <v>42</v>
      </c>
      <c r="H127" s="124">
        <v>10</v>
      </c>
      <c r="I127" s="125">
        <v>2.1</v>
      </c>
      <c r="J127" t="s">
        <v>1433</v>
      </c>
      <c r="P127" t="s">
        <v>1459</v>
      </c>
      <c r="T127" s="23" t="s">
        <v>1267</v>
      </c>
      <c r="U127" s="23" t="b">
        <f t="shared" si="3"/>
        <v>0</v>
      </c>
      <c r="W127" s="124" t="s">
        <v>1268</v>
      </c>
      <c r="X127" s="126" t="s">
        <v>1340</v>
      </c>
      <c r="Z127" t="s">
        <v>1452</v>
      </c>
    </row>
    <row r="128" spans="1:26" x14ac:dyDescent="0.25">
      <c r="A128">
        <f t="shared" si="2"/>
        <v>124</v>
      </c>
      <c r="B128">
        <v>4</v>
      </c>
      <c r="C128" t="s">
        <v>1439</v>
      </c>
      <c r="E128">
        <v>24</v>
      </c>
      <c r="F128" t="s">
        <v>42</v>
      </c>
      <c r="H128" s="124">
        <v>10</v>
      </c>
      <c r="I128" s="125">
        <v>2.1</v>
      </c>
      <c r="J128" t="s">
        <v>1433</v>
      </c>
      <c r="P128" t="s">
        <v>1460</v>
      </c>
      <c r="T128" s="23" t="s">
        <v>1267</v>
      </c>
      <c r="U128" s="23" t="b">
        <f t="shared" si="3"/>
        <v>0</v>
      </c>
      <c r="W128" s="124" t="s">
        <v>1268</v>
      </c>
      <c r="X128" s="126" t="s">
        <v>1340</v>
      </c>
      <c r="Z128" t="s">
        <v>1452</v>
      </c>
    </row>
    <row r="129" spans="1:26" x14ac:dyDescent="0.25">
      <c r="A129">
        <f t="shared" si="2"/>
        <v>125</v>
      </c>
      <c r="B129">
        <v>4</v>
      </c>
      <c r="C129" t="s">
        <v>1439</v>
      </c>
      <c r="E129">
        <v>24</v>
      </c>
      <c r="F129" t="s">
        <v>42</v>
      </c>
      <c r="H129" s="124">
        <v>10</v>
      </c>
      <c r="I129" s="125">
        <v>2.1</v>
      </c>
      <c r="J129" t="s">
        <v>1433</v>
      </c>
      <c r="P129" t="s">
        <v>1461</v>
      </c>
      <c r="T129" s="23" t="s">
        <v>1267</v>
      </c>
      <c r="U129" s="23" t="b">
        <f t="shared" si="3"/>
        <v>0</v>
      </c>
      <c r="W129" s="124" t="s">
        <v>1268</v>
      </c>
      <c r="X129" s="126" t="s">
        <v>1340</v>
      </c>
      <c r="Z129" t="s">
        <v>1452</v>
      </c>
    </row>
    <row r="130" spans="1:26" x14ac:dyDescent="0.25">
      <c r="A130">
        <f t="shared" si="2"/>
        <v>126</v>
      </c>
      <c r="B130">
        <v>4</v>
      </c>
      <c r="C130" t="s">
        <v>1439</v>
      </c>
      <c r="E130">
        <v>24</v>
      </c>
      <c r="F130" t="s">
        <v>42</v>
      </c>
      <c r="H130" s="124">
        <v>10</v>
      </c>
      <c r="I130" s="125">
        <v>2.1</v>
      </c>
      <c r="J130" t="s">
        <v>1433</v>
      </c>
      <c r="P130" t="s">
        <v>1462</v>
      </c>
      <c r="T130" s="23" t="s">
        <v>1267</v>
      </c>
      <c r="U130" s="23" t="b">
        <f t="shared" si="3"/>
        <v>0</v>
      </c>
      <c r="W130" s="124" t="s">
        <v>1268</v>
      </c>
      <c r="X130" s="126" t="s">
        <v>1340</v>
      </c>
      <c r="Z130" t="s">
        <v>1452</v>
      </c>
    </row>
    <row r="131" spans="1:26" x14ac:dyDescent="0.25">
      <c r="A131">
        <f t="shared" si="2"/>
        <v>127</v>
      </c>
      <c r="B131">
        <v>4</v>
      </c>
      <c r="C131" t="s">
        <v>1439</v>
      </c>
      <c r="E131">
        <v>24</v>
      </c>
      <c r="F131" t="s">
        <v>42</v>
      </c>
      <c r="H131" s="124">
        <v>10</v>
      </c>
      <c r="I131" s="125">
        <v>2.1</v>
      </c>
      <c r="J131" t="s">
        <v>1433</v>
      </c>
      <c r="P131" t="s">
        <v>1463</v>
      </c>
      <c r="T131" s="23" t="s">
        <v>1267</v>
      </c>
      <c r="U131" s="23" t="b">
        <f t="shared" si="3"/>
        <v>0</v>
      </c>
      <c r="W131" s="124" t="s">
        <v>1268</v>
      </c>
      <c r="X131" s="126" t="s">
        <v>1340</v>
      </c>
      <c r="Z131" t="s">
        <v>1452</v>
      </c>
    </row>
    <row r="132" spans="1:26" x14ac:dyDescent="0.25">
      <c r="A132">
        <f t="shared" si="2"/>
        <v>128</v>
      </c>
      <c r="B132">
        <v>4</v>
      </c>
      <c r="C132" t="s">
        <v>1439</v>
      </c>
      <c r="E132">
        <v>24</v>
      </c>
      <c r="F132" t="s">
        <v>42</v>
      </c>
      <c r="H132" s="124">
        <v>10</v>
      </c>
      <c r="I132" s="125">
        <v>2.1</v>
      </c>
      <c r="J132" t="s">
        <v>1433</v>
      </c>
      <c r="P132" t="s">
        <v>1464</v>
      </c>
      <c r="T132" s="23" t="s">
        <v>1267</v>
      </c>
      <c r="U132" s="23" t="b">
        <f t="shared" si="3"/>
        <v>0</v>
      </c>
      <c r="W132" s="124" t="s">
        <v>1268</v>
      </c>
      <c r="X132" s="126" t="s">
        <v>1340</v>
      </c>
      <c r="Z132" t="s">
        <v>1452</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48" customWidth="1"/>
    <col min="6" max="6" width="11.140625" style="48" customWidth="1"/>
    <col min="7" max="56" width="3.85546875" style="2" customWidth="1"/>
    <col min="57" max="57" width="84.85546875" style="1" customWidth="1"/>
    <col min="58" max="58" width="39" customWidth="1"/>
    <col min="59" max="59" width="37.85546875" customWidth="1"/>
    <col min="60" max="62" width="5.5703125" style="65" customWidth="1"/>
    <col min="63" max="63" width="1.85546875" style="2" customWidth="1"/>
    <col min="64" max="64" width="62.5703125" style="1" customWidth="1"/>
  </cols>
  <sheetData>
    <row r="1" spans="1:66" ht="15" customHeight="1" x14ac:dyDescent="0.25">
      <c r="A1" s="26" t="s">
        <v>326</v>
      </c>
      <c r="B1" s="26" t="s">
        <v>863</v>
      </c>
      <c r="C1" s="26" t="s">
        <v>2</v>
      </c>
      <c r="D1" s="3" t="s">
        <v>3</v>
      </c>
      <c r="E1" s="43" t="s">
        <v>285</v>
      </c>
      <c r="F1" s="43" t="s">
        <v>300</v>
      </c>
      <c r="G1" s="268" t="s">
        <v>233</v>
      </c>
      <c r="H1" s="268"/>
      <c r="I1" s="268"/>
      <c r="J1" s="268"/>
      <c r="K1" s="268"/>
      <c r="L1" s="268"/>
      <c r="M1" s="268"/>
      <c r="N1" s="268"/>
      <c r="O1" s="268"/>
      <c r="P1" s="268"/>
      <c r="Q1" s="268"/>
      <c r="R1" s="268"/>
      <c r="S1" s="268"/>
      <c r="T1" s="268"/>
      <c r="U1" s="268"/>
      <c r="V1" s="268"/>
      <c r="W1" s="268"/>
      <c r="X1" s="268"/>
      <c r="Y1" s="268"/>
      <c r="Z1" s="268"/>
      <c r="AA1" s="268"/>
      <c r="AB1" s="268"/>
      <c r="AC1" s="268"/>
      <c r="AD1" s="268"/>
      <c r="AE1" s="268"/>
      <c r="AF1" s="268"/>
      <c r="AG1" s="268"/>
      <c r="AH1" s="268"/>
      <c r="AI1" s="268"/>
      <c r="AJ1" s="268"/>
      <c r="AK1" s="268"/>
      <c r="AL1" s="268"/>
      <c r="AM1" s="268"/>
      <c r="AN1" s="268"/>
      <c r="AO1" s="268"/>
      <c r="AP1" s="268"/>
      <c r="AQ1" s="268"/>
      <c r="AR1" s="268"/>
      <c r="AS1" s="268"/>
      <c r="AT1" s="268"/>
      <c r="AU1" s="268"/>
      <c r="AV1" s="268"/>
      <c r="AW1" s="268"/>
      <c r="AX1" s="268"/>
      <c r="AY1" s="268"/>
      <c r="AZ1" s="268"/>
      <c r="BA1" s="268"/>
      <c r="BB1" s="268"/>
      <c r="BC1" s="268"/>
      <c r="BD1" s="268"/>
      <c r="BE1" s="9"/>
      <c r="BH1" s="272" t="s">
        <v>394</v>
      </c>
      <c r="BI1" s="272"/>
      <c r="BJ1" s="272"/>
      <c r="BK1" s="62"/>
      <c r="BL1" s="82" t="s">
        <v>381</v>
      </c>
      <c r="BM1" s="82"/>
      <c r="BN1" s="82"/>
    </row>
    <row r="2" spans="1:66" s="8" customFormat="1" ht="184.5" customHeight="1" x14ac:dyDescent="0.3">
      <c r="A2" s="24"/>
      <c r="B2" s="24"/>
      <c r="C2" s="24"/>
      <c r="D2" s="24"/>
      <c r="E2" s="44"/>
      <c r="F2" s="44"/>
      <c r="G2" s="28" t="s">
        <v>277</v>
      </c>
      <c r="H2" s="28" t="s">
        <v>383</v>
      </c>
      <c r="I2" s="28" t="s">
        <v>384</v>
      </c>
      <c r="J2" s="28" t="s">
        <v>385</v>
      </c>
      <c r="K2" s="28" t="s">
        <v>278</v>
      </c>
      <c r="L2" s="28" t="s">
        <v>260</v>
      </c>
      <c r="M2" s="28" t="s">
        <v>261</v>
      </c>
      <c r="N2" s="28" t="s">
        <v>247</v>
      </c>
      <c r="O2" s="28" t="s">
        <v>301</v>
      </c>
      <c r="P2" s="28" t="s">
        <v>303</v>
      </c>
      <c r="Q2" s="28" t="s">
        <v>304</v>
      </c>
      <c r="R2" s="28" t="s">
        <v>302</v>
      </c>
      <c r="S2" s="28" t="s">
        <v>282</v>
      </c>
      <c r="T2" s="28" t="s">
        <v>283</v>
      </c>
      <c r="U2" s="28" t="s">
        <v>282</v>
      </c>
      <c r="V2" s="28" t="s">
        <v>283</v>
      </c>
      <c r="W2" s="28" t="s">
        <v>256</v>
      </c>
      <c r="X2" s="28" t="s">
        <v>257</v>
      </c>
      <c r="Y2" s="29" t="s">
        <v>217</v>
      </c>
      <c r="Z2" s="28" t="s">
        <v>276</v>
      </c>
      <c r="AA2" s="28" t="s">
        <v>274</v>
      </c>
      <c r="AB2" s="28" t="s">
        <v>272</v>
      </c>
      <c r="AC2" s="28" t="s">
        <v>252</v>
      </c>
      <c r="AD2" s="28" t="s">
        <v>248</v>
      </c>
      <c r="AE2" s="28" t="s">
        <v>253</v>
      </c>
      <c r="AF2" s="28" t="s">
        <v>249</v>
      </c>
      <c r="AG2" s="29" t="s">
        <v>216</v>
      </c>
      <c r="AH2" s="28" t="s">
        <v>262</v>
      </c>
      <c r="AI2" s="28" t="s">
        <v>263</v>
      </c>
      <c r="AJ2" s="28" t="s">
        <v>264</v>
      </c>
      <c r="AK2" s="28" t="s">
        <v>259</v>
      </c>
      <c r="AL2" s="28" t="s">
        <v>265</v>
      </c>
      <c r="AM2" s="28" t="s">
        <v>258</v>
      </c>
      <c r="AN2" s="29" t="s">
        <v>231</v>
      </c>
      <c r="AO2" s="29" t="s">
        <v>232</v>
      </c>
      <c r="AP2" s="28" t="s">
        <v>270</v>
      </c>
      <c r="AQ2" s="28" t="s">
        <v>266</v>
      </c>
      <c r="AR2" s="28" t="s">
        <v>250</v>
      </c>
      <c r="AS2" s="28" t="s">
        <v>254</v>
      </c>
      <c r="AT2" s="28" t="s">
        <v>251</v>
      </c>
      <c r="AU2" s="28" t="s">
        <v>255</v>
      </c>
      <c r="AV2" s="29" t="s">
        <v>240</v>
      </c>
      <c r="AW2" s="28" t="s">
        <v>271</v>
      </c>
      <c r="AX2" s="28" t="s">
        <v>241</v>
      </c>
      <c r="AY2" s="28" t="s">
        <v>246</v>
      </c>
      <c r="AZ2" s="28" t="s">
        <v>245</v>
      </c>
      <c r="BA2" s="28" t="s">
        <v>244</v>
      </c>
      <c r="BB2" s="29" t="s">
        <v>286</v>
      </c>
      <c r="BC2" s="28" t="s">
        <v>284</v>
      </c>
      <c r="BD2" s="30" t="s">
        <v>287</v>
      </c>
      <c r="BE2" s="49" t="s">
        <v>330</v>
      </c>
      <c r="BF2" s="53" t="s">
        <v>329</v>
      </c>
      <c r="BG2" s="53" t="s">
        <v>347</v>
      </c>
      <c r="BH2" s="83" t="s">
        <v>393</v>
      </c>
      <c r="BI2" s="83" t="s">
        <v>395</v>
      </c>
      <c r="BJ2" s="83" t="s">
        <v>392</v>
      </c>
      <c r="BK2" s="49"/>
      <c r="BL2" s="53"/>
    </row>
    <row r="3" spans="1:66" s="4" customFormat="1" x14ac:dyDescent="0.25">
      <c r="A3" s="31" t="s">
        <v>35</v>
      </c>
      <c r="B3" s="31"/>
      <c r="C3" s="31"/>
      <c r="D3" s="31"/>
      <c r="E3" s="45"/>
      <c r="F3" s="45"/>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3"/>
      <c r="BE3" s="34"/>
      <c r="BF3" s="16"/>
      <c r="BH3" s="75"/>
      <c r="BI3" s="75"/>
      <c r="BJ3" s="75"/>
      <c r="BK3" s="76"/>
      <c r="BL3" s="80"/>
    </row>
    <row r="4" spans="1:66" s="4" customFormat="1" ht="90" x14ac:dyDescent="0.25">
      <c r="A4" s="36"/>
      <c r="B4" s="36"/>
      <c r="C4" s="36" t="s">
        <v>38</v>
      </c>
      <c r="D4" s="25" t="s">
        <v>4</v>
      </c>
      <c r="E4" s="46" t="s">
        <v>315</v>
      </c>
      <c r="F4" s="46" t="s">
        <v>317</v>
      </c>
      <c r="G4" s="11"/>
      <c r="H4" s="11"/>
      <c r="I4" s="11" t="s">
        <v>55</v>
      </c>
      <c r="J4" s="11"/>
      <c r="K4" s="11"/>
      <c r="L4" s="11"/>
      <c r="M4" s="11"/>
      <c r="N4" s="11"/>
      <c r="O4" s="11" t="s">
        <v>55</v>
      </c>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4" t="s">
        <v>54</v>
      </c>
      <c r="BE4" s="50" t="s">
        <v>345</v>
      </c>
      <c r="BF4" s="55" t="s">
        <v>354</v>
      </c>
      <c r="BG4" s="67" t="s">
        <v>353</v>
      </c>
      <c r="BH4" s="58"/>
      <c r="BI4" s="58"/>
      <c r="BJ4" s="71"/>
      <c r="BK4" s="72"/>
      <c r="BL4" s="57" t="s">
        <v>396</v>
      </c>
    </row>
    <row r="5" spans="1:66" s="4" customFormat="1" ht="45" x14ac:dyDescent="0.25">
      <c r="A5" s="27"/>
      <c r="B5" s="27"/>
      <c r="C5" s="27"/>
      <c r="D5" s="25" t="s">
        <v>298</v>
      </c>
      <c r="E5" s="46" t="s">
        <v>315</v>
      </c>
      <c r="F5" s="46" t="s">
        <v>317</v>
      </c>
      <c r="G5" s="11"/>
      <c r="H5" s="11"/>
      <c r="I5" s="11" t="s">
        <v>55</v>
      </c>
      <c r="J5" s="11"/>
      <c r="K5" s="11"/>
      <c r="L5" s="11"/>
      <c r="M5" s="11"/>
      <c r="N5" s="11"/>
      <c r="O5" s="11" t="s">
        <v>55</v>
      </c>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4" t="s">
        <v>54</v>
      </c>
      <c r="BE5" s="50" t="s">
        <v>343</v>
      </c>
      <c r="BF5" s="55" t="s">
        <v>354</v>
      </c>
      <c r="BG5" s="68" t="s">
        <v>355</v>
      </c>
      <c r="BH5" s="58"/>
      <c r="BI5" s="58"/>
      <c r="BJ5" s="71"/>
      <c r="BK5" s="72"/>
      <c r="BL5" s="57" t="s">
        <v>396</v>
      </c>
    </row>
    <row r="6" spans="1:66" s="4" customFormat="1" ht="45" x14ac:dyDescent="0.25">
      <c r="A6" s="37"/>
      <c r="B6" s="37"/>
      <c r="C6" s="37"/>
      <c r="D6" s="25" t="s">
        <v>299</v>
      </c>
      <c r="E6" s="46" t="s">
        <v>315</v>
      </c>
      <c r="F6" s="46" t="s">
        <v>317</v>
      </c>
      <c r="G6" s="11"/>
      <c r="H6" s="11"/>
      <c r="I6" s="11" t="s">
        <v>55</v>
      </c>
      <c r="J6" s="11"/>
      <c r="K6" s="11"/>
      <c r="L6" s="11"/>
      <c r="M6" s="11"/>
      <c r="N6" s="11"/>
      <c r="O6" s="11" t="s">
        <v>55</v>
      </c>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4" t="s">
        <v>54</v>
      </c>
      <c r="BE6" s="50" t="s">
        <v>344</v>
      </c>
      <c r="BF6" s="55" t="s">
        <v>354</v>
      </c>
      <c r="BG6" s="68" t="s">
        <v>355</v>
      </c>
      <c r="BH6" s="58"/>
      <c r="BI6" s="58"/>
      <c r="BJ6" s="71"/>
      <c r="BK6" s="72"/>
      <c r="BL6" s="57" t="s">
        <v>396</v>
      </c>
    </row>
    <row r="7" spans="1:66" s="4" customFormat="1" ht="90" x14ac:dyDescent="0.25">
      <c r="A7" s="36"/>
      <c r="B7" s="36"/>
      <c r="C7" s="36" t="s">
        <v>37</v>
      </c>
      <c r="D7" s="10" t="s">
        <v>6</v>
      </c>
      <c r="E7" s="42" t="s">
        <v>54</v>
      </c>
      <c r="F7" s="42" t="s">
        <v>54</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5" t="s">
        <v>292</v>
      </c>
      <c r="BE7" s="51" t="s">
        <v>340</v>
      </c>
      <c r="BF7" s="55" t="s">
        <v>350</v>
      </c>
      <c r="BG7" s="68" t="s">
        <v>356</v>
      </c>
      <c r="BH7" s="58"/>
      <c r="BI7" s="58"/>
      <c r="BJ7" s="71"/>
      <c r="BK7" s="72"/>
      <c r="BL7" s="57" t="s">
        <v>397</v>
      </c>
    </row>
    <row r="8" spans="1:66" s="4" customFormat="1" ht="30" x14ac:dyDescent="0.25">
      <c r="A8" s="27"/>
      <c r="B8" s="27"/>
      <c r="C8" s="27"/>
      <c r="D8" s="10" t="s">
        <v>202</v>
      </c>
      <c r="E8" s="42" t="s">
        <v>387</v>
      </c>
      <c r="F8" s="46" t="s">
        <v>317</v>
      </c>
      <c r="G8" s="12" t="s">
        <v>55</v>
      </c>
      <c r="H8" s="12"/>
      <c r="I8" s="12"/>
      <c r="J8" s="12"/>
      <c r="K8" s="12"/>
      <c r="L8" s="12"/>
      <c r="M8" s="12"/>
      <c r="N8" s="12"/>
      <c r="O8" s="12"/>
      <c r="P8" s="12" t="s">
        <v>55</v>
      </c>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5" t="s">
        <v>55</v>
      </c>
      <c r="BE8" s="51" t="s">
        <v>341</v>
      </c>
      <c r="BF8" s="55" t="s">
        <v>350</v>
      </c>
      <c r="BG8" s="69"/>
      <c r="BH8" s="78"/>
      <c r="BI8" s="59"/>
      <c r="BJ8" s="59"/>
      <c r="BK8" s="74"/>
      <c r="BL8" s="81" t="s">
        <v>410</v>
      </c>
    </row>
    <row r="9" spans="1:66" s="4" customFormat="1" ht="30" x14ac:dyDescent="0.25">
      <c r="A9" s="27"/>
      <c r="B9" s="27"/>
      <c r="C9" s="27"/>
      <c r="D9" s="10" t="s">
        <v>203</v>
      </c>
      <c r="E9" s="42" t="s">
        <v>387</v>
      </c>
      <c r="F9" s="46" t="s">
        <v>318</v>
      </c>
      <c r="G9" s="12" t="s">
        <v>55</v>
      </c>
      <c r="H9" s="12"/>
      <c r="I9" s="12"/>
      <c r="J9" s="12"/>
      <c r="K9" s="12"/>
      <c r="L9" s="12"/>
      <c r="M9" s="12"/>
      <c r="N9" s="12"/>
      <c r="O9" s="12"/>
      <c r="P9" s="12"/>
      <c r="Q9" s="12" t="s">
        <v>55</v>
      </c>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5" t="s">
        <v>55</v>
      </c>
      <c r="BE9" s="51" t="s">
        <v>331</v>
      </c>
      <c r="BF9" s="55" t="s">
        <v>350</v>
      </c>
      <c r="BG9" s="68" t="s">
        <v>351</v>
      </c>
      <c r="BH9" s="79"/>
      <c r="BI9" s="58"/>
      <c r="BJ9" s="58"/>
      <c r="BK9" s="72"/>
      <c r="BL9" s="81" t="s">
        <v>410</v>
      </c>
    </row>
    <row r="10" spans="1:66" s="4" customFormat="1" ht="30" x14ac:dyDescent="0.25">
      <c r="A10" s="37"/>
      <c r="B10" s="37"/>
      <c r="C10" s="37"/>
      <c r="D10" s="10" t="s">
        <v>342</v>
      </c>
      <c r="E10" s="42" t="s">
        <v>387</v>
      </c>
      <c r="F10" s="46" t="s">
        <v>318</v>
      </c>
      <c r="G10" s="12" t="s">
        <v>55</v>
      </c>
      <c r="H10" s="12"/>
      <c r="I10" s="12"/>
      <c r="J10" s="12"/>
      <c r="K10" s="12"/>
      <c r="L10" s="12"/>
      <c r="M10" s="12"/>
      <c r="N10" s="12"/>
      <c r="O10" s="12"/>
      <c r="P10" s="12"/>
      <c r="Q10" s="12"/>
      <c r="R10" s="12" t="s">
        <v>55</v>
      </c>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5" t="s">
        <v>55</v>
      </c>
      <c r="BE10" s="51" t="s">
        <v>332</v>
      </c>
      <c r="BF10" s="55" t="s">
        <v>350</v>
      </c>
      <c r="BG10" s="68" t="s">
        <v>351</v>
      </c>
      <c r="BH10" s="79"/>
      <c r="BI10" s="58"/>
      <c r="BJ10" s="58"/>
      <c r="BK10" s="72"/>
      <c r="BL10" s="81" t="s">
        <v>410</v>
      </c>
    </row>
    <row r="11" spans="1:66" s="4" customFormat="1" ht="30" x14ac:dyDescent="0.25">
      <c r="A11" s="36"/>
      <c r="B11" s="36" t="s">
        <v>55</v>
      </c>
      <c r="C11" s="36" t="s">
        <v>39</v>
      </c>
      <c r="D11" s="10" t="s">
        <v>7</v>
      </c>
      <c r="E11" s="42" t="s">
        <v>387</v>
      </c>
      <c r="F11" s="46" t="s">
        <v>318</v>
      </c>
      <c r="G11" s="12" t="s">
        <v>55</v>
      </c>
      <c r="H11" s="12"/>
      <c r="I11" s="12"/>
      <c r="J11" s="12"/>
      <c r="K11" s="12"/>
      <c r="L11" s="12"/>
      <c r="M11" s="12"/>
      <c r="N11" s="12"/>
      <c r="O11" s="12"/>
      <c r="P11" s="12"/>
      <c r="Q11" s="12"/>
      <c r="R11" s="12"/>
      <c r="S11" s="12" t="s">
        <v>55</v>
      </c>
      <c r="T11" s="12" t="s">
        <v>55</v>
      </c>
      <c r="U11" s="12" t="s">
        <v>55</v>
      </c>
      <c r="V11" s="12" t="s">
        <v>55</v>
      </c>
      <c r="W11" s="12" t="s">
        <v>55</v>
      </c>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5" t="s">
        <v>55</v>
      </c>
      <c r="BE11" s="51"/>
      <c r="BF11" s="55" t="s">
        <v>350</v>
      </c>
      <c r="BG11" s="60"/>
      <c r="BH11" s="78"/>
      <c r="BI11" s="59"/>
      <c r="BJ11" s="59"/>
      <c r="BK11" s="74"/>
      <c r="BL11" s="81" t="s">
        <v>410</v>
      </c>
    </row>
    <row r="12" spans="1:66" s="4" customFormat="1" ht="45" x14ac:dyDescent="0.25">
      <c r="A12" s="37"/>
      <c r="B12" s="37" t="s">
        <v>55</v>
      </c>
      <c r="C12" s="37"/>
      <c r="D12" s="10" t="s">
        <v>8</v>
      </c>
      <c r="E12" s="42" t="s">
        <v>387</v>
      </c>
      <c r="F12" s="46" t="s">
        <v>319</v>
      </c>
      <c r="G12" s="12" t="s">
        <v>55</v>
      </c>
      <c r="H12" s="12"/>
      <c r="I12" s="12"/>
      <c r="J12" s="12"/>
      <c r="K12" s="12"/>
      <c r="L12" s="12"/>
      <c r="M12" s="12"/>
      <c r="N12" s="12"/>
      <c r="O12" s="12"/>
      <c r="P12" s="12"/>
      <c r="Q12" s="12"/>
      <c r="R12" s="12"/>
      <c r="S12" s="12" t="s">
        <v>55</v>
      </c>
      <c r="T12" s="12" t="s">
        <v>55</v>
      </c>
      <c r="U12" s="12" t="s">
        <v>55</v>
      </c>
      <c r="V12" s="12" t="s">
        <v>55</v>
      </c>
      <c r="W12" s="12"/>
      <c r="X12" s="12" t="s">
        <v>55</v>
      </c>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5" t="s">
        <v>55</v>
      </c>
      <c r="BE12" s="51"/>
      <c r="BF12" s="55" t="s">
        <v>350</v>
      </c>
      <c r="BG12" s="68" t="s">
        <v>352</v>
      </c>
      <c r="BH12" s="79"/>
      <c r="BI12" s="58"/>
      <c r="BJ12" s="58"/>
      <c r="BK12" s="72"/>
      <c r="BL12" s="81" t="s">
        <v>410</v>
      </c>
    </row>
    <row r="13" spans="1:66" s="4" customFormat="1" ht="28.5" x14ac:dyDescent="0.25">
      <c r="A13" s="36"/>
      <c r="B13" s="36" t="s">
        <v>55</v>
      </c>
      <c r="C13" s="36" t="s">
        <v>311</v>
      </c>
      <c r="D13" s="10" t="s">
        <v>9</v>
      </c>
      <c r="E13" s="42" t="s">
        <v>54</v>
      </c>
      <c r="F13" s="42" t="s">
        <v>54</v>
      </c>
      <c r="G13" s="12"/>
      <c r="H13" s="12"/>
      <c r="I13" s="12"/>
      <c r="J13" s="12"/>
      <c r="K13" s="12"/>
      <c r="L13" s="12"/>
      <c r="M13" s="12"/>
      <c r="N13" s="12"/>
      <c r="O13" s="12"/>
      <c r="P13" s="12"/>
      <c r="Q13" s="12"/>
      <c r="R13" s="12"/>
      <c r="S13" s="12"/>
      <c r="T13" s="12"/>
      <c r="U13" s="12"/>
      <c r="V13" s="12"/>
      <c r="W13" s="12"/>
      <c r="X13" s="12"/>
      <c r="Y13" s="13"/>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5"/>
      <c r="BE13" s="51" t="s">
        <v>328</v>
      </c>
      <c r="BF13" s="55" t="s">
        <v>350</v>
      </c>
      <c r="BG13" s="69" t="s">
        <v>357</v>
      </c>
      <c r="BH13" s="59"/>
      <c r="BI13" s="73"/>
      <c r="BJ13" s="59"/>
      <c r="BK13" s="74"/>
      <c r="BL13" s="57" t="s">
        <v>400</v>
      </c>
    </row>
    <row r="14" spans="1:66" s="4" customFormat="1" ht="30" customHeight="1" x14ac:dyDescent="0.25">
      <c r="A14" s="27"/>
      <c r="B14" s="27" t="s">
        <v>55</v>
      </c>
      <c r="C14" s="27"/>
      <c r="D14" s="10" t="s">
        <v>10</v>
      </c>
      <c r="E14" s="42" t="s">
        <v>387</v>
      </c>
      <c r="F14" s="42" t="s">
        <v>320</v>
      </c>
      <c r="G14" s="12" t="s">
        <v>55</v>
      </c>
      <c r="H14" s="12"/>
      <c r="I14" s="12"/>
      <c r="J14" s="12"/>
      <c r="K14" s="12"/>
      <c r="L14" s="12"/>
      <c r="M14" s="12"/>
      <c r="N14" s="12"/>
      <c r="O14" s="12"/>
      <c r="P14" s="12"/>
      <c r="Q14" s="12"/>
      <c r="R14" s="12"/>
      <c r="S14" s="12"/>
      <c r="T14" s="12"/>
      <c r="U14" s="12"/>
      <c r="V14" s="12"/>
      <c r="W14" s="12"/>
      <c r="X14" s="12"/>
      <c r="Y14" s="12"/>
      <c r="Z14" s="12" t="s">
        <v>55</v>
      </c>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5" t="s">
        <v>54</v>
      </c>
      <c r="BE14" s="51" t="s">
        <v>346</v>
      </c>
      <c r="BF14" s="55" t="s">
        <v>350</v>
      </c>
      <c r="BG14" s="69"/>
      <c r="BH14" s="78"/>
      <c r="BI14" s="59"/>
      <c r="BJ14" s="59"/>
      <c r="BK14" s="74"/>
      <c r="BL14" s="81" t="s">
        <v>401</v>
      </c>
    </row>
    <row r="15" spans="1:66" s="4" customFormat="1" ht="30" x14ac:dyDescent="0.25">
      <c r="A15" s="27"/>
      <c r="B15" s="27"/>
      <c r="C15" s="27"/>
      <c r="D15" s="10" t="s">
        <v>206</v>
      </c>
      <c r="E15" s="42" t="s">
        <v>387</v>
      </c>
      <c r="F15" s="46" t="s">
        <v>319</v>
      </c>
      <c r="G15" s="12" t="s">
        <v>55</v>
      </c>
      <c r="H15" s="12"/>
      <c r="I15" s="12"/>
      <c r="J15" s="12"/>
      <c r="K15" s="12"/>
      <c r="L15" s="12"/>
      <c r="M15" s="12"/>
      <c r="N15" s="12"/>
      <c r="O15" s="12"/>
      <c r="P15" s="12"/>
      <c r="Q15" s="12"/>
      <c r="R15" s="12"/>
      <c r="S15" s="12"/>
      <c r="T15" s="12"/>
      <c r="U15" s="12"/>
      <c r="V15" s="12"/>
      <c r="W15" s="12"/>
      <c r="X15" s="12"/>
      <c r="Y15" s="12"/>
      <c r="Z15" s="12"/>
      <c r="AA15" s="12" t="s">
        <v>55</v>
      </c>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5" t="s">
        <v>55</v>
      </c>
      <c r="BE15" s="51"/>
      <c r="BF15" s="55" t="s">
        <v>350</v>
      </c>
      <c r="BG15" s="69"/>
      <c r="BH15" s="78"/>
      <c r="BI15" s="59"/>
      <c r="BJ15" s="59"/>
      <c r="BK15" s="74"/>
      <c r="BL15" s="81" t="s">
        <v>410</v>
      </c>
    </row>
    <row r="16" spans="1:66" s="4" customFormat="1" ht="30" x14ac:dyDescent="0.25">
      <c r="A16" s="37"/>
      <c r="B16" s="37"/>
      <c r="C16" s="37"/>
      <c r="D16" s="10" t="s">
        <v>293</v>
      </c>
      <c r="E16" s="42" t="s">
        <v>387</v>
      </c>
      <c r="F16" s="46" t="s">
        <v>321</v>
      </c>
      <c r="G16" s="12" t="s">
        <v>55</v>
      </c>
      <c r="H16" s="12"/>
      <c r="I16" s="12"/>
      <c r="J16" s="12"/>
      <c r="K16" s="12"/>
      <c r="L16" s="12"/>
      <c r="M16" s="12"/>
      <c r="N16" s="12"/>
      <c r="O16" s="12"/>
      <c r="P16" s="12"/>
      <c r="Q16" s="12"/>
      <c r="R16" s="12"/>
      <c r="S16" s="12"/>
      <c r="T16" s="12"/>
      <c r="U16" s="12"/>
      <c r="V16" s="12"/>
      <c r="W16" s="12"/>
      <c r="X16" s="12"/>
      <c r="Y16" s="12"/>
      <c r="Z16" s="12"/>
      <c r="AA16" s="12"/>
      <c r="AB16" s="12" t="s">
        <v>55</v>
      </c>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5" t="s">
        <v>54</v>
      </c>
      <c r="BE16" s="51" t="s">
        <v>333</v>
      </c>
      <c r="BF16" s="55" t="s">
        <v>350</v>
      </c>
      <c r="BG16" s="69"/>
      <c r="BH16" s="78"/>
      <c r="BI16" s="59"/>
      <c r="BJ16" s="59"/>
      <c r="BK16" s="74"/>
      <c r="BL16" s="81" t="s">
        <v>410</v>
      </c>
    </row>
    <row r="17" spans="1:64" s="4" customFormat="1" ht="30" customHeight="1" x14ac:dyDescent="0.25">
      <c r="A17" s="36"/>
      <c r="B17" s="36"/>
      <c r="C17" s="36" t="s">
        <v>40</v>
      </c>
      <c r="D17" s="10" t="s">
        <v>11</v>
      </c>
      <c r="E17" s="42" t="s">
        <v>387</v>
      </c>
      <c r="F17" s="42" t="s">
        <v>322</v>
      </c>
      <c r="G17" s="12" t="s">
        <v>55</v>
      </c>
      <c r="H17" s="12"/>
      <c r="I17" s="12"/>
      <c r="J17" s="12"/>
      <c r="K17" s="12"/>
      <c r="L17" s="12"/>
      <c r="M17" s="12"/>
      <c r="N17" s="12"/>
      <c r="O17" s="12"/>
      <c r="P17" s="12"/>
      <c r="Q17" s="12"/>
      <c r="R17" s="12"/>
      <c r="S17" s="12"/>
      <c r="T17" s="12"/>
      <c r="U17" s="12"/>
      <c r="V17" s="12"/>
      <c r="W17" s="12"/>
      <c r="X17" s="12"/>
      <c r="Y17" s="12"/>
      <c r="Z17" s="12"/>
      <c r="AA17" s="12"/>
      <c r="AB17" s="12"/>
      <c r="AC17" s="12" t="s">
        <v>55</v>
      </c>
      <c r="AD17" s="12" t="s">
        <v>55</v>
      </c>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5" t="s">
        <v>55</v>
      </c>
      <c r="BE17" s="51"/>
      <c r="BF17" s="55" t="s">
        <v>350</v>
      </c>
      <c r="BG17" s="68" t="s">
        <v>358</v>
      </c>
      <c r="BH17" s="78"/>
      <c r="BI17" s="58"/>
      <c r="BJ17" s="58"/>
      <c r="BK17" s="72"/>
      <c r="BL17" s="81" t="s">
        <v>398</v>
      </c>
    </row>
    <row r="18" spans="1:64" s="4" customFormat="1" ht="30" customHeight="1" x14ac:dyDescent="0.25">
      <c r="A18" s="37"/>
      <c r="B18" s="37"/>
      <c r="C18" s="37"/>
      <c r="D18" s="10" t="s">
        <v>294</v>
      </c>
      <c r="E18" s="42" t="s">
        <v>387</v>
      </c>
      <c r="F18" s="42" t="s">
        <v>322</v>
      </c>
      <c r="G18" s="12" t="s">
        <v>55</v>
      </c>
      <c r="H18" s="12"/>
      <c r="I18" s="12"/>
      <c r="J18" s="12"/>
      <c r="K18" s="12" t="s">
        <v>55</v>
      </c>
      <c r="L18" s="12" t="s">
        <v>55</v>
      </c>
      <c r="M18" s="12" t="s">
        <v>55</v>
      </c>
      <c r="N18" s="12"/>
      <c r="O18" s="12"/>
      <c r="P18" s="12"/>
      <c r="Q18" s="12"/>
      <c r="R18" s="12"/>
      <c r="S18" s="12"/>
      <c r="T18" s="12"/>
      <c r="U18" s="12"/>
      <c r="V18" s="12"/>
      <c r="W18" s="12"/>
      <c r="X18" s="12"/>
      <c r="Y18" s="12"/>
      <c r="Z18" s="12"/>
      <c r="AA18" s="12"/>
      <c r="AB18" s="12"/>
      <c r="AC18" s="12" t="s">
        <v>55</v>
      </c>
      <c r="AD18" s="12" t="s">
        <v>55</v>
      </c>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5" t="s">
        <v>55</v>
      </c>
      <c r="BE18" s="51"/>
      <c r="BF18" s="55" t="s">
        <v>362</v>
      </c>
      <c r="BG18" s="61" t="s">
        <v>378</v>
      </c>
      <c r="BH18" s="78"/>
      <c r="BI18" s="58"/>
      <c r="BJ18" s="58"/>
      <c r="BK18" s="72"/>
      <c r="BL18" s="81" t="s">
        <v>402</v>
      </c>
    </row>
    <row r="19" spans="1:64" s="4" customFormat="1" ht="30" customHeight="1" x14ac:dyDescent="0.25">
      <c r="A19" s="36"/>
      <c r="B19" s="36"/>
      <c r="C19" s="36" t="s">
        <v>312</v>
      </c>
      <c r="D19" s="10" t="s">
        <v>57</v>
      </c>
      <c r="E19" s="42" t="s">
        <v>387</v>
      </c>
      <c r="F19" s="42" t="s">
        <v>322</v>
      </c>
      <c r="G19" s="12" t="s">
        <v>55</v>
      </c>
      <c r="H19" s="12"/>
      <c r="I19" s="12"/>
      <c r="J19" s="12"/>
      <c r="K19" s="12" t="s">
        <v>55</v>
      </c>
      <c r="L19" s="12" t="s">
        <v>55</v>
      </c>
      <c r="M19" s="12" t="s">
        <v>55</v>
      </c>
      <c r="N19" s="12"/>
      <c r="O19" s="12"/>
      <c r="P19" s="12"/>
      <c r="Q19" s="12"/>
      <c r="R19" s="12"/>
      <c r="S19" s="12"/>
      <c r="T19" s="12"/>
      <c r="U19" s="12"/>
      <c r="V19" s="12"/>
      <c r="W19" s="12"/>
      <c r="X19" s="12"/>
      <c r="Y19" s="12"/>
      <c r="Z19" s="12"/>
      <c r="AA19" s="12"/>
      <c r="AB19" s="12"/>
      <c r="AC19" s="12"/>
      <c r="AD19" s="12"/>
      <c r="AE19" s="12" t="s">
        <v>55</v>
      </c>
      <c r="AF19" s="12" t="s">
        <v>55</v>
      </c>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5" t="s">
        <v>55</v>
      </c>
      <c r="BE19" s="51"/>
      <c r="BF19" s="55" t="s">
        <v>362</v>
      </c>
      <c r="BG19" s="68" t="s">
        <v>377</v>
      </c>
      <c r="BH19" s="58"/>
      <c r="BI19" s="58"/>
      <c r="BJ19" s="71"/>
      <c r="BK19" s="72"/>
      <c r="BL19" s="57" t="s">
        <v>399</v>
      </c>
    </row>
    <row r="20" spans="1:64" s="4" customFormat="1" ht="30" customHeight="1" x14ac:dyDescent="0.25">
      <c r="A20" s="37"/>
      <c r="B20" s="37"/>
      <c r="C20" s="37"/>
      <c r="D20" s="10" t="s">
        <v>56</v>
      </c>
      <c r="E20" s="42" t="s">
        <v>387</v>
      </c>
      <c r="F20" s="42" t="s">
        <v>322</v>
      </c>
      <c r="G20" s="12" t="s">
        <v>55</v>
      </c>
      <c r="H20" s="12"/>
      <c r="I20" s="12"/>
      <c r="J20" s="12"/>
      <c r="K20" s="12" t="s">
        <v>55</v>
      </c>
      <c r="L20" s="12" t="s">
        <v>55</v>
      </c>
      <c r="M20" s="12" t="s">
        <v>55</v>
      </c>
      <c r="N20" s="12"/>
      <c r="O20" s="12"/>
      <c r="P20" s="12"/>
      <c r="Q20" s="12"/>
      <c r="R20" s="12"/>
      <c r="S20" s="12"/>
      <c r="T20" s="12"/>
      <c r="U20" s="12"/>
      <c r="V20" s="12"/>
      <c r="W20" s="12"/>
      <c r="X20" s="12"/>
      <c r="Y20" s="12"/>
      <c r="Z20" s="12"/>
      <c r="AA20" s="12"/>
      <c r="AB20" s="12"/>
      <c r="AC20" s="12"/>
      <c r="AD20" s="12"/>
      <c r="AE20" s="12" t="s">
        <v>55</v>
      </c>
      <c r="AF20" s="12" t="s">
        <v>55</v>
      </c>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5" t="s">
        <v>55</v>
      </c>
      <c r="BE20" s="51"/>
      <c r="BF20" s="55" t="s">
        <v>362</v>
      </c>
      <c r="BG20" s="68" t="s">
        <v>376</v>
      </c>
      <c r="BH20" s="58"/>
      <c r="BI20" s="58"/>
      <c r="BJ20" s="71"/>
      <c r="BK20" s="72"/>
      <c r="BL20" s="57" t="s">
        <v>399</v>
      </c>
    </row>
    <row r="21" spans="1:64" s="4" customFormat="1" ht="45" x14ac:dyDescent="0.25">
      <c r="A21" s="38"/>
      <c r="B21" s="38"/>
      <c r="C21" s="38" t="s">
        <v>41</v>
      </c>
      <c r="D21" s="10" t="s">
        <v>12</v>
      </c>
      <c r="E21" s="42" t="s">
        <v>54</v>
      </c>
      <c r="F21" s="42" t="s">
        <v>54</v>
      </c>
      <c r="G21" s="12" t="s">
        <v>55</v>
      </c>
      <c r="H21" s="12"/>
      <c r="I21" s="12"/>
      <c r="J21" s="12"/>
      <c r="K21" s="12"/>
      <c r="L21" s="12"/>
      <c r="M21" s="12" t="s">
        <v>55</v>
      </c>
      <c r="N21" s="12"/>
      <c r="O21" s="12"/>
      <c r="P21" s="12"/>
      <c r="Q21" s="12"/>
      <c r="R21" s="12"/>
      <c r="S21" s="12"/>
      <c r="T21" s="12"/>
      <c r="U21" s="12"/>
      <c r="V21" s="12"/>
      <c r="W21" s="12"/>
      <c r="X21" s="12"/>
      <c r="Y21" s="12"/>
      <c r="Z21" s="12"/>
      <c r="AA21" s="12"/>
      <c r="AB21" s="12"/>
      <c r="AC21" s="12"/>
      <c r="AD21" s="12"/>
      <c r="AE21" s="12"/>
      <c r="AF21" s="12"/>
      <c r="AG21" s="13"/>
      <c r="AH21" s="12"/>
      <c r="AI21" s="12"/>
      <c r="AJ21" s="12"/>
      <c r="AK21" s="12"/>
      <c r="AL21" s="12"/>
      <c r="AM21" s="12"/>
      <c r="AN21" s="12"/>
      <c r="AO21" s="12"/>
      <c r="AP21" s="12"/>
      <c r="AQ21" s="12"/>
      <c r="AR21" s="12"/>
      <c r="AS21" s="12"/>
      <c r="AT21" s="12"/>
      <c r="AU21" s="12"/>
      <c r="AV21" s="12"/>
      <c r="AW21" s="12"/>
      <c r="AX21" s="12"/>
      <c r="AY21" s="12"/>
      <c r="AZ21" s="12"/>
      <c r="BA21" s="12"/>
      <c r="BB21" s="12"/>
      <c r="BC21" s="12"/>
      <c r="BD21" s="15"/>
      <c r="BE21" s="51" t="s">
        <v>328</v>
      </c>
      <c r="BF21" s="56" t="s">
        <v>362</v>
      </c>
      <c r="BG21" s="68" t="s">
        <v>375</v>
      </c>
      <c r="BH21" s="58"/>
      <c r="BI21" s="58"/>
      <c r="BJ21" s="71"/>
      <c r="BK21" s="72"/>
      <c r="BL21" s="57" t="s">
        <v>399</v>
      </c>
    </row>
    <row r="22" spans="1:64" s="4" customFormat="1" ht="30" x14ac:dyDescent="0.25">
      <c r="A22" s="27"/>
      <c r="B22" s="27" t="s">
        <v>54</v>
      </c>
      <c r="C22" s="27" t="s">
        <v>42</v>
      </c>
      <c r="D22" s="10" t="s">
        <v>13</v>
      </c>
      <c r="E22" s="42" t="s">
        <v>387</v>
      </c>
      <c r="F22" s="46" t="s">
        <v>317</v>
      </c>
      <c r="G22" s="12" t="s">
        <v>55</v>
      </c>
      <c r="H22" s="12"/>
      <c r="I22" s="12"/>
      <c r="J22" s="12"/>
      <c r="K22" s="12" t="s">
        <v>55</v>
      </c>
      <c r="L22" s="12" t="s">
        <v>55</v>
      </c>
      <c r="M22" s="12" t="s">
        <v>55</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5" t="s">
        <v>55</v>
      </c>
      <c r="BE22" s="51"/>
      <c r="BF22" s="56" t="s">
        <v>350</v>
      </c>
      <c r="BG22" s="69"/>
      <c r="BH22" s="78"/>
      <c r="BI22" s="59"/>
      <c r="BJ22" s="59"/>
      <c r="BK22" s="74"/>
      <c r="BL22" s="81" t="s">
        <v>410</v>
      </c>
    </row>
    <row r="23" spans="1:64" s="4" customFormat="1" x14ac:dyDescent="0.25">
      <c r="A23" s="31" t="s">
        <v>36</v>
      </c>
      <c r="B23" s="31"/>
      <c r="C23" s="31"/>
      <c r="D23" s="31"/>
      <c r="E23" s="45"/>
      <c r="F23" s="45" t="s">
        <v>323</v>
      </c>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3"/>
      <c r="BE23" s="34"/>
      <c r="BF23" s="52"/>
      <c r="BG23" s="69"/>
      <c r="BH23" s="59"/>
      <c r="BI23" s="59"/>
      <c r="BJ23" s="59"/>
      <c r="BK23" s="74"/>
      <c r="BL23" s="57"/>
    </row>
    <row r="24" spans="1:64" s="4" customFormat="1" ht="60" x14ac:dyDescent="0.25">
      <c r="A24" s="38"/>
      <c r="B24" s="38"/>
      <c r="C24" s="38" t="s">
        <v>42</v>
      </c>
      <c r="D24" s="10" t="s">
        <v>14</v>
      </c>
      <c r="E24" s="42" t="s">
        <v>315</v>
      </c>
      <c r="F24" s="46" t="s">
        <v>318</v>
      </c>
      <c r="G24" s="12"/>
      <c r="H24" s="12"/>
      <c r="I24" s="12" t="s">
        <v>55</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3" t="s">
        <v>55</v>
      </c>
      <c r="AI24" s="12"/>
      <c r="AJ24" s="12"/>
      <c r="AK24" s="12"/>
      <c r="AL24" s="12"/>
      <c r="AM24" s="12"/>
      <c r="AN24" s="12"/>
      <c r="AO24" s="12"/>
      <c r="AP24" s="12"/>
      <c r="AQ24" s="12"/>
      <c r="AR24" s="12"/>
      <c r="AS24" s="12"/>
      <c r="AT24" s="12"/>
      <c r="AU24" s="12"/>
      <c r="AV24" s="12"/>
      <c r="AW24" s="12"/>
      <c r="AX24" s="12"/>
      <c r="AY24" s="12"/>
      <c r="AZ24" s="12"/>
      <c r="BA24" s="12"/>
      <c r="BB24" s="12"/>
      <c r="BC24" s="12"/>
      <c r="BD24" s="15" t="s">
        <v>54</v>
      </c>
      <c r="BE24" s="50" t="s">
        <v>327</v>
      </c>
      <c r="BF24" s="63" t="s">
        <v>359</v>
      </c>
      <c r="BG24" s="68" t="s">
        <v>360</v>
      </c>
      <c r="BH24" s="58"/>
      <c r="BI24" s="58"/>
      <c r="BJ24" s="71"/>
      <c r="BK24" s="72"/>
      <c r="BL24" s="57" t="s">
        <v>403</v>
      </c>
    </row>
    <row r="25" spans="1:64" s="4" customFormat="1" ht="45" x14ac:dyDescent="0.25">
      <c r="A25" s="36"/>
      <c r="B25" s="36"/>
      <c r="C25" s="36" t="s">
        <v>43</v>
      </c>
      <c r="D25" s="10" t="s">
        <v>15</v>
      </c>
      <c r="E25" s="42" t="s">
        <v>315</v>
      </c>
      <c r="F25" s="46" t="s">
        <v>317</v>
      </c>
      <c r="G25" s="12"/>
      <c r="H25" s="12"/>
      <c r="I25" s="12" t="s">
        <v>55</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t="s">
        <v>55</v>
      </c>
      <c r="AJ25" s="12"/>
      <c r="AK25" s="12"/>
      <c r="AL25" s="12"/>
      <c r="AM25" s="12"/>
      <c r="AN25" s="12"/>
      <c r="AO25" s="12"/>
      <c r="AP25" s="12"/>
      <c r="AQ25" s="12"/>
      <c r="AR25" s="12"/>
      <c r="AS25" s="12"/>
      <c r="AT25" s="12"/>
      <c r="AU25" s="12"/>
      <c r="AV25" s="12"/>
      <c r="AW25" s="12"/>
      <c r="AX25" s="12"/>
      <c r="AY25" s="12"/>
      <c r="AZ25" s="12"/>
      <c r="BA25" s="12"/>
      <c r="BB25" s="12"/>
      <c r="BC25" s="12"/>
      <c r="BD25" s="15" t="s">
        <v>54</v>
      </c>
      <c r="BE25" s="50" t="s">
        <v>327</v>
      </c>
      <c r="BF25" s="63" t="s">
        <v>359</v>
      </c>
      <c r="BG25" s="68" t="s">
        <v>361</v>
      </c>
      <c r="BH25" s="58"/>
      <c r="BI25" s="58"/>
      <c r="BJ25" s="71"/>
      <c r="BK25" s="72"/>
      <c r="BL25" s="57" t="s">
        <v>403</v>
      </c>
    </row>
    <row r="26" spans="1:64" s="4" customFormat="1" ht="30" x14ac:dyDescent="0.25">
      <c r="A26" s="27"/>
      <c r="B26" s="27"/>
      <c r="C26" s="27"/>
      <c r="D26" s="10" t="s">
        <v>295</v>
      </c>
      <c r="E26" s="42" t="s">
        <v>387</v>
      </c>
      <c r="F26" s="46" t="s">
        <v>317</v>
      </c>
      <c r="G26" s="12" t="s">
        <v>55</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t="s">
        <v>55</v>
      </c>
      <c r="AK26" s="12"/>
      <c r="AL26" s="12"/>
      <c r="AM26" s="12"/>
      <c r="AN26" s="12"/>
      <c r="AO26" s="12"/>
      <c r="AP26" s="12"/>
      <c r="AQ26" s="12"/>
      <c r="AR26" s="12"/>
      <c r="AS26" s="12"/>
      <c r="AT26" s="12"/>
      <c r="AU26" s="12"/>
      <c r="AV26" s="12"/>
      <c r="AW26" s="12"/>
      <c r="AX26" s="12"/>
      <c r="AY26" s="12"/>
      <c r="AZ26" s="12"/>
      <c r="BA26" s="12"/>
      <c r="BB26" s="12"/>
      <c r="BC26" s="12"/>
      <c r="BD26" s="15" t="s">
        <v>55</v>
      </c>
      <c r="BE26" s="51" t="s">
        <v>348</v>
      </c>
      <c r="BF26" s="56" t="s">
        <v>350</v>
      </c>
      <c r="BG26" s="68" t="s">
        <v>374</v>
      </c>
      <c r="BH26" s="79"/>
      <c r="BI26" s="58"/>
      <c r="BJ26" s="58"/>
      <c r="BK26" s="72"/>
      <c r="BL26" s="81" t="s">
        <v>410</v>
      </c>
    </row>
    <row r="27" spans="1:64" s="4" customFormat="1" ht="30" x14ac:dyDescent="0.25">
      <c r="A27" s="37"/>
      <c r="B27" s="37"/>
      <c r="C27" s="37"/>
      <c r="D27" s="10" t="s">
        <v>296</v>
      </c>
      <c r="E27" s="42" t="s">
        <v>387</v>
      </c>
      <c r="F27" s="46" t="s">
        <v>317</v>
      </c>
      <c r="G27" s="12" t="s">
        <v>55</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t="s">
        <v>55</v>
      </c>
      <c r="AK27" s="12"/>
      <c r="AL27" s="12"/>
      <c r="AM27" s="12"/>
      <c r="AN27" s="12"/>
      <c r="AO27" s="12"/>
      <c r="AP27" s="12"/>
      <c r="AQ27" s="12"/>
      <c r="AR27" s="12"/>
      <c r="AS27" s="12"/>
      <c r="AT27" s="12"/>
      <c r="AU27" s="12"/>
      <c r="AV27" s="12"/>
      <c r="AW27" s="12"/>
      <c r="AX27" s="12"/>
      <c r="AY27" s="12"/>
      <c r="AZ27" s="12"/>
      <c r="BA27" s="12"/>
      <c r="BB27" s="12"/>
      <c r="BC27" s="12"/>
      <c r="BD27" s="15" t="s">
        <v>55</v>
      </c>
      <c r="BE27" s="51" t="s">
        <v>349</v>
      </c>
      <c r="BF27" s="56" t="s">
        <v>350</v>
      </c>
      <c r="BG27" s="68" t="s">
        <v>374</v>
      </c>
      <c r="BH27" s="79"/>
      <c r="BI27" s="58"/>
      <c r="BJ27" s="58"/>
      <c r="BK27" s="72"/>
      <c r="BL27" s="81" t="s">
        <v>410</v>
      </c>
    </row>
    <row r="28" spans="1:64" s="4" customFormat="1" ht="45" x14ac:dyDescent="0.25">
      <c r="A28" s="38"/>
      <c r="B28" s="38"/>
      <c r="C28" s="38" t="s">
        <v>44</v>
      </c>
      <c r="D28" s="10" t="s">
        <v>16</v>
      </c>
      <c r="E28" s="42" t="s">
        <v>315</v>
      </c>
      <c r="F28" s="46" t="s">
        <v>324</v>
      </c>
      <c r="G28" s="12"/>
      <c r="H28" s="12"/>
      <c r="I28" s="12" t="s">
        <v>55</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t="s">
        <v>55</v>
      </c>
      <c r="AL28" s="12"/>
      <c r="AM28" s="12"/>
      <c r="AN28" s="12"/>
      <c r="AO28" s="12"/>
      <c r="AP28" s="12"/>
      <c r="AQ28" s="12"/>
      <c r="AR28" s="12"/>
      <c r="AS28" s="12"/>
      <c r="AT28" s="12"/>
      <c r="AU28" s="12"/>
      <c r="AV28" s="12"/>
      <c r="AW28" s="12"/>
      <c r="AX28" s="12"/>
      <c r="AY28" s="12"/>
      <c r="AZ28" s="12"/>
      <c r="BA28" s="12"/>
      <c r="BB28" s="12"/>
      <c r="BC28" s="12"/>
      <c r="BD28" s="15" t="s">
        <v>54</v>
      </c>
      <c r="BE28" s="50" t="s">
        <v>334</v>
      </c>
      <c r="BF28" s="63" t="s">
        <v>359</v>
      </c>
      <c r="BG28" s="68" t="s">
        <v>379</v>
      </c>
      <c r="BH28" s="58"/>
      <c r="BI28" s="58"/>
      <c r="BJ28" s="71"/>
      <c r="BK28" s="72"/>
      <c r="BL28" s="57" t="s">
        <v>403</v>
      </c>
    </row>
    <row r="29" spans="1:64" s="4" customFormat="1" ht="15" customHeight="1" x14ac:dyDescent="0.25">
      <c r="A29" s="36"/>
      <c r="B29" s="36"/>
      <c r="C29" s="36" t="s">
        <v>45</v>
      </c>
      <c r="D29" s="10" t="s">
        <v>17</v>
      </c>
      <c r="E29" s="42" t="s">
        <v>90</v>
      </c>
      <c r="F29" s="46" t="s">
        <v>318</v>
      </c>
      <c r="G29" s="12"/>
      <c r="H29" s="12"/>
      <c r="I29" s="12"/>
      <c r="J29" s="12" t="s">
        <v>55</v>
      </c>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t="s">
        <v>55</v>
      </c>
      <c r="AM29" s="12"/>
      <c r="AN29" s="12"/>
      <c r="AO29" s="12"/>
      <c r="AP29" s="12"/>
      <c r="AQ29" s="12"/>
      <c r="AR29" s="12"/>
      <c r="AS29" s="12"/>
      <c r="AT29" s="12"/>
      <c r="AU29" s="12"/>
      <c r="AV29" s="12"/>
      <c r="AW29" s="12"/>
      <c r="AX29" s="12"/>
      <c r="AY29" s="12"/>
      <c r="AZ29" s="12"/>
      <c r="BA29" s="12"/>
      <c r="BB29" s="12"/>
      <c r="BC29" s="12"/>
      <c r="BD29" s="15" t="s">
        <v>54</v>
      </c>
      <c r="BE29" s="50" t="s">
        <v>335</v>
      </c>
      <c r="BF29" s="63" t="s">
        <v>359</v>
      </c>
      <c r="BG29" s="68" t="s">
        <v>370</v>
      </c>
      <c r="BH29" s="58"/>
      <c r="BI29" s="58"/>
      <c r="BJ29" s="71"/>
      <c r="BK29" s="72"/>
      <c r="BL29" s="57" t="s">
        <v>403</v>
      </c>
    </row>
    <row r="30" spans="1:64" s="4" customFormat="1" ht="45" x14ac:dyDescent="0.25">
      <c r="A30" s="27"/>
      <c r="B30" s="27"/>
      <c r="C30" s="27"/>
      <c r="D30" s="10" t="s">
        <v>224</v>
      </c>
      <c r="E30" s="42" t="s">
        <v>316</v>
      </c>
      <c r="F30" s="46" t="s">
        <v>324</v>
      </c>
      <c r="G30" s="12"/>
      <c r="H30" s="12" t="s">
        <v>55</v>
      </c>
      <c r="I30" s="12"/>
      <c r="J30" s="12"/>
      <c r="K30" s="12"/>
      <c r="L30" s="12" t="s">
        <v>55</v>
      </c>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5" t="s">
        <v>54</v>
      </c>
      <c r="BE30" s="50" t="s">
        <v>404</v>
      </c>
      <c r="BF30" s="56" t="s">
        <v>350</v>
      </c>
      <c r="BG30" s="68" t="s">
        <v>373</v>
      </c>
      <c r="BH30" s="79"/>
      <c r="BI30" s="58"/>
      <c r="BJ30" s="58"/>
      <c r="BK30" s="72"/>
      <c r="BL30" s="81" t="s">
        <v>411</v>
      </c>
    </row>
    <row r="31" spans="1:64" s="4" customFormat="1" ht="45" x14ac:dyDescent="0.25">
      <c r="A31" s="27"/>
      <c r="B31" s="27"/>
      <c r="C31" s="27"/>
      <c r="D31" s="10" t="s">
        <v>18</v>
      </c>
      <c r="E31" s="42" t="s">
        <v>387</v>
      </c>
      <c r="F31" s="46" t="s">
        <v>324</v>
      </c>
      <c r="G31" s="12"/>
      <c r="H31" s="12"/>
      <c r="I31" s="12" t="s">
        <v>55</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t="s">
        <v>55</v>
      </c>
      <c r="AN31" s="12"/>
      <c r="AO31" s="12"/>
      <c r="AP31" s="12"/>
      <c r="AQ31" s="12"/>
      <c r="AR31" s="12"/>
      <c r="AS31" s="12"/>
      <c r="AT31" s="12"/>
      <c r="AU31" s="12"/>
      <c r="AV31" s="12"/>
      <c r="AW31" s="12"/>
      <c r="AX31" s="12"/>
      <c r="AY31" s="12"/>
      <c r="AZ31" s="12"/>
      <c r="BA31" s="12"/>
      <c r="BB31" s="12"/>
      <c r="BC31" s="12"/>
      <c r="BD31" s="15" t="s">
        <v>54</v>
      </c>
      <c r="BE31" s="51"/>
      <c r="BF31" s="56" t="s">
        <v>350</v>
      </c>
      <c r="BG31" s="68" t="s">
        <v>372</v>
      </c>
      <c r="BH31" s="58"/>
      <c r="BI31" s="71"/>
      <c r="BJ31" s="58"/>
      <c r="BK31" s="72"/>
      <c r="BL31" s="57" t="s">
        <v>405</v>
      </c>
    </row>
    <row r="32" spans="1:64" s="4" customFormat="1" ht="75" x14ac:dyDescent="0.25">
      <c r="A32" s="27"/>
      <c r="B32" s="27"/>
      <c r="C32" s="27"/>
      <c r="D32" s="10" t="s">
        <v>19</v>
      </c>
      <c r="E32" s="42" t="s">
        <v>54</v>
      </c>
      <c r="F32" s="42" t="s">
        <v>54</v>
      </c>
      <c r="G32" s="12" t="s">
        <v>54</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3"/>
      <c r="AO32" s="12"/>
      <c r="AP32" s="12"/>
      <c r="AQ32" s="12"/>
      <c r="AR32" s="12"/>
      <c r="AS32" s="12"/>
      <c r="AT32" s="12"/>
      <c r="AU32" s="12"/>
      <c r="AV32" s="12"/>
      <c r="AW32" s="12"/>
      <c r="AX32" s="12"/>
      <c r="AY32" s="12"/>
      <c r="AZ32" s="12"/>
      <c r="BA32" s="12"/>
      <c r="BB32" s="12"/>
      <c r="BC32" s="12"/>
      <c r="BD32" s="15"/>
      <c r="BE32" s="51" t="s">
        <v>328</v>
      </c>
      <c r="BF32" s="63" t="s">
        <v>359</v>
      </c>
      <c r="BG32" s="51" t="s">
        <v>371</v>
      </c>
      <c r="BH32" s="58"/>
      <c r="BI32" s="58"/>
      <c r="BJ32" s="71"/>
      <c r="BK32" s="42"/>
      <c r="BL32" s="57" t="s">
        <v>406</v>
      </c>
    </row>
    <row r="33" spans="1:64" s="4" customFormat="1" ht="30" x14ac:dyDescent="0.25">
      <c r="A33" s="37"/>
      <c r="B33" s="37"/>
      <c r="C33" s="37"/>
      <c r="D33" s="10" t="s">
        <v>20</v>
      </c>
      <c r="E33" s="42" t="s">
        <v>54</v>
      </c>
      <c r="F33" s="42" t="s">
        <v>54</v>
      </c>
      <c r="G33" s="12" t="s">
        <v>54</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c r="AP33" s="12"/>
      <c r="AQ33" s="12"/>
      <c r="AR33" s="12"/>
      <c r="AS33" s="12"/>
      <c r="AT33" s="12"/>
      <c r="AU33" s="12"/>
      <c r="AV33" s="12"/>
      <c r="AW33" s="12"/>
      <c r="AX33" s="12"/>
      <c r="AY33" s="12"/>
      <c r="AZ33" s="12"/>
      <c r="BA33" s="12"/>
      <c r="BB33" s="12"/>
      <c r="BC33" s="12"/>
      <c r="BD33" s="15"/>
      <c r="BE33" s="54" t="s">
        <v>336</v>
      </c>
      <c r="BF33" s="56" t="s">
        <v>350</v>
      </c>
      <c r="BG33" s="51" t="s">
        <v>370</v>
      </c>
      <c r="BH33" s="58"/>
      <c r="BI33" s="58"/>
      <c r="BJ33" s="71"/>
      <c r="BK33" s="42"/>
      <c r="BL33" s="57" t="s">
        <v>403</v>
      </c>
    </row>
    <row r="34" spans="1:64" s="4" customFormat="1" ht="45" x14ac:dyDescent="0.25">
      <c r="A34" s="27"/>
      <c r="B34" s="27"/>
      <c r="C34" s="27" t="s">
        <v>46</v>
      </c>
      <c r="D34" s="10" t="s">
        <v>21</v>
      </c>
      <c r="E34" s="42" t="s">
        <v>315</v>
      </c>
      <c r="F34" s="46" t="s">
        <v>325</v>
      </c>
      <c r="G34" s="12"/>
      <c r="H34" s="12"/>
      <c r="I34" s="12" t="s">
        <v>55</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t="s">
        <v>55</v>
      </c>
      <c r="AQ34" s="12"/>
      <c r="AR34" s="12"/>
      <c r="AS34" s="12"/>
      <c r="AT34" s="12"/>
      <c r="AU34" s="12"/>
      <c r="AV34" s="12"/>
      <c r="AW34" s="12"/>
      <c r="AX34" s="12"/>
      <c r="AY34" s="12"/>
      <c r="AZ34" s="12"/>
      <c r="BA34" s="12"/>
      <c r="BB34" s="12"/>
      <c r="BC34" s="12"/>
      <c r="BD34" s="15" t="s">
        <v>54</v>
      </c>
      <c r="BE34" s="50" t="s">
        <v>327</v>
      </c>
      <c r="BF34" s="63" t="s">
        <v>359</v>
      </c>
      <c r="BG34" s="51" t="s">
        <v>369</v>
      </c>
      <c r="BH34" s="58"/>
      <c r="BI34" s="58"/>
      <c r="BJ34" s="71"/>
      <c r="BK34" s="42"/>
      <c r="BL34" s="57" t="s">
        <v>403</v>
      </c>
    </row>
    <row r="35" spans="1:64" s="4" customFormat="1" ht="45" x14ac:dyDescent="0.25">
      <c r="A35" s="38"/>
      <c r="B35" s="38"/>
      <c r="C35" s="38" t="s">
        <v>47</v>
      </c>
      <c r="D35" s="10" t="s">
        <v>22</v>
      </c>
      <c r="E35" s="42" t="s">
        <v>315</v>
      </c>
      <c r="F35" s="46" t="s">
        <v>324</v>
      </c>
      <c r="G35" s="12"/>
      <c r="H35" s="12"/>
      <c r="I35" s="12" t="s">
        <v>55</v>
      </c>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t="s">
        <v>55</v>
      </c>
      <c r="AR35" s="12"/>
      <c r="AS35" s="12"/>
      <c r="AT35" s="12"/>
      <c r="AU35" s="12"/>
      <c r="AV35" s="12"/>
      <c r="AW35" s="12"/>
      <c r="AX35" s="12"/>
      <c r="AY35" s="12"/>
      <c r="AZ35" s="12"/>
      <c r="BA35" s="12"/>
      <c r="BB35" s="12"/>
      <c r="BC35" s="12"/>
      <c r="BD35" s="15" t="s">
        <v>54</v>
      </c>
      <c r="BE35" s="50" t="s">
        <v>327</v>
      </c>
      <c r="BF35" s="63" t="s">
        <v>359</v>
      </c>
      <c r="BG35" s="51" t="s">
        <v>368</v>
      </c>
      <c r="BH35" s="58"/>
      <c r="BI35" s="58"/>
      <c r="BJ35" s="71"/>
      <c r="BK35" s="42"/>
      <c r="BL35" s="57"/>
    </row>
    <row r="36" spans="1:64" s="4" customFormat="1" ht="60" x14ac:dyDescent="0.25">
      <c r="A36" s="27"/>
      <c r="B36" s="27"/>
      <c r="C36" s="27" t="s">
        <v>48</v>
      </c>
      <c r="D36" s="10" t="s">
        <v>23</v>
      </c>
      <c r="E36" s="42" t="s">
        <v>387</v>
      </c>
      <c r="F36" s="42" t="s">
        <v>322</v>
      </c>
      <c r="G36" s="12" t="s">
        <v>55</v>
      </c>
      <c r="H36" s="12"/>
      <c r="I36" s="12"/>
      <c r="J36" s="12"/>
      <c r="K36" s="12" t="s">
        <v>55</v>
      </c>
      <c r="L36" s="12" t="s">
        <v>55</v>
      </c>
      <c r="M36" s="12" t="s">
        <v>55</v>
      </c>
      <c r="N36" s="12" t="s">
        <v>55</v>
      </c>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t="s">
        <v>55</v>
      </c>
      <c r="AS36" s="12" t="s">
        <v>55</v>
      </c>
      <c r="AT36" s="12"/>
      <c r="AU36" s="12"/>
      <c r="AV36" s="12"/>
      <c r="AW36" s="12"/>
      <c r="AX36" s="12"/>
      <c r="AY36" s="12"/>
      <c r="AZ36" s="12"/>
      <c r="BA36" s="12"/>
      <c r="BB36" s="12"/>
      <c r="BC36" s="12"/>
      <c r="BD36" s="15" t="s">
        <v>55</v>
      </c>
      <c r="BE36" s="51"/>
      <c r="BF36" s="63" t="s">
        <v>359</v>
      </c>
      <c r="BG36" s="68" t="s">
        <v>367</v>
      </c>
      <c r="BH36" s="58"/>
      <c r="BI36" s="71"/>
      <c r="BJ36" s="58"/>
      <c r="BK36" s="72"/>
      <c r="BL36" s="57" t="s">
        <v>407</v>
      </c>
    </row>
    <row r="37" spans="1:64" s="4" customFormat="1" x14ac:dyDescent="0.25">
      <c r="A37" s="31" t="s">
        <v>313</v>
      </c>
      <c r="B37" s="31"/>
      <c r="C37" s="31"/>
      <c r="D37" s="31"/>
      <c r="E37" s="45"/>
      <c r="F37" s="45" t="s">
        <v>323</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3"/>
      <c r="BE37" s="34"/>
      <c r="BF37" s="64"/>
      <c r="BG37" s="70"/>
      <c r="BH37" s="59"/>
      <c r="BI37" s="59"/>
      <c r="BJ37" s="59"/>
      <c r="BK37" s="12"/>
      <c r="BL37" s="57"/>
    </row>
    <row r="38" spans="1:64" s="4" customFormat="1" ht="60" x14ac:dyDescent="0.25">
      <c r="A38" s="36"/>
      <c r="B38" s="36"/>
      <c r="C38" s="36" t="s">
        <v>48</v>
      </c>
      <c r="D38" s="10" t="s">
        <v>24</v>
      </c>
      <c r="E38" s="42" t="s">
        <v>387</v>
      </c>
      <c r="F38" s="42" t="s">
        <v>322</v>
      </c>
      <c r="G38" s="12" t="s">
        <v>55</v>
      </c>
      <c r="H38" s="12"/>
      <c r="I38" s="12"/>
      <c r="J38" s="12"/>
      <c r="K38" s="12" t="s">
        <v>55</v>
      </c>
      <c r="L38" s="12" t="s">
        <v>55</v>
      </c>
      <c r="M38" s="12" t="s">
        <v>55</v>
      </c>
      <c r="N38" s="12" t="s">
        <v>55</v>
      </c>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t="s">
        <v>55</v>
      </c>
      <c r="AS38" s="12" t="s">
        <v>55</v>
      </c>
      <c r="AT38" s="12"/>
      <c r="AU38" s="12"/>
      <c r="AV38" s="12"/>
      <c r="AW38" s="12"/>
      <c r="AX38" s="12"/>
      <c r="AY38" s="12"/>
      <c r="AZ38" s="12"/>
      <c r="BA38" s="12"/>
      <c r="BB38" s="12"/>
      <c r="BC38" s="12"/>
      <c r="BD38" s="15" t="s">
        <v>55</v>
      </c>
      <c r="BE38" s="51"/>
      <c r="BF38" s="63" t="s">
        <v>362</v>
      </c>
      <c r="BG38" s="68" t="s">
        <v>367</v>
      </c>
      <c r="BH38" s="58"/>
      <c r="BI38" s="71"/>
      <c r="BJ38" s="58"/>
      <c r="BK38" s="72"/>
      <c r="BL38" s="57" t="s">
        <v>382</v>
      </c>
    </row>
    <row r="39" spans="1:64" s="4" customFormat="1" ht="30" customHeight="1" x14ac:dyDescent="0.25">
      <c r="A39" s="37"/>
      <c r="B39" s="37"/>
      <c r="C39" s="37"/>
      <c r="D39" s="10" t="s">
        <v>25</v>
      </c>
      <c r="E39" s="42" t="s">
        <v>387</v>
      </c>
      <c r="F39" s="42" t="s">
        <v>322</v>
      </c>
      <c r="G39" s="12" t="s">
        <v>55</v>
      </c>
      <c r="H39" s="12"/>
      <c r="I39" s="12"/>
      <c r="J39" s="12"/>
      <c r="K39" s="12" t="s">
        <v>55</v>
      </c>
      <c r="L39" s="12" t="s">
        <v>55</v>
      </c>
      <c r="M39" s="12" t="s">
        <v>55</v>
      </c>
      <c r="N39" s="12" t="s">
        <v>55</v>
      </c>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t="s">
        <v>55</v>
      </c>
      <c r="AS39" s="12" t="s">
        <v>55</v>
      </c>
      <c r="AT39" s="12"/>
      <c r="AU39" s="12"/>
      <c r="AV39" s="12"/>
      <c r="AW39" s="12"/>
      <c r="AX39" s="12"/>
      <c r="AY39" s="12"/>
      <c r="AZ39" s="12"/>
      <c r="BA39" s="12"/>
      <c r="BB39" s="12"/>
      <c r="BC39" s="12"/>
      <c r="BD39" s="15" t="s">
        <v>55</v>
      </c>
      <c r="BE39" s="51"/>
      <c r="BF39" s="63" t="s">
        <v>362</v>
      </c>
      <c r="BG39" s="68" t="s">
        <v>367</v>
      </c>
      <c r="BH39" s="58"/>
      <c r="BI39" s="71"/>
      <c r="BJ39" s="58"/>
      <c r="BK39" s="72"/>
      <c r="BL39" s="57" t="s">
        <v>382</v>
      </c>
    </row>
    <row r="40" spans="1:64" s="4" customFormat="1" ht="30" customHeight="1" x14ac:dyDescent="0.25">
      <c r="A40" s="36"/>
      <c r="B40" s="36"/>
      <c r="C40" s="36" t="s">
        <v>49</v>
      </c>
      <c r="D40" s="10" t="s">
        <v>26</v>
      </c>
      <c r="E40" s="42" t="s">
        <v>387</v>
      </c>
      <c r="F40" s="42" t="s">
        <v>322</v>
      </c>
      <c r="G40" s="12" t="s">
        <v>55</v>
      </c>
      <c r="H40" s="12"/>
      <c r="I40" s="12"/>
      <c r="J40" s="12"/>
      <c r="K40" s="12" t="s">
        <v>55</v>
      </c>
      <c r="L40" s="12" t="s">
        <v>55</v>
      </c>
      <c r="M40" s="12" t="s">
        <v>55</v>
      </c>
      <c r="N40" s="12" t="s">
        <v>55</v>
      </c>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t="s">
        <v>55</v>
      </c>
      <c r="AU40" s="12" t="s">
        <v>55</v>
      </c>
      <c r="AV40" s="12"/>
      <c r="AW40" s="12"/>
      <c r="AX40" s="12"/>
      <c r="AY40" s="12"/>
      <c r="AZ40" s="12"/>
      <c r="BA40" s="12"/>
      <c r="BB40" s="12"/>
      <c r="BC40" s="12"/>
      <c r="BD40" s="15" t="s">
        <v>55</v>
      </c>
      <c r="BE40" s="51"/>
      <c r="BF40" s="63" t="s">
        <v>362</v>
      </c>
      <c r="BG40" s="68" t="s">
        <v>366</v>
      </c>
      <c r="BH40" s="58"/>
      <c r="BI40" s="71"/>
      <c r="BJ40" s="58"/>
      <c r="BK40" s="72"/>
      <c r="BL40" s="57" t="s">
        <v>382</v>
      </c>
    </row>
    <row r="41" spans="1:64" s="4" customFormat="1" ht="30" customHeight="1" x14ac:dyDescent="0.25">
      <c r="A41" s="37"/>
      <c r="B41" s="37"/>
      <c r="C41" s="37"/>
      <c r="D41" s="10" t="s">
        <v>27</v>
      </c>
      <c r="E41" s="42" t="s">
        <v>387</v>
      </c>
      <c r="F41" s="42" t="s">
        <v>322</v>
      </c>
      <c r="G41" s="12" t="s">
        <v>55</v>
      </c>
      <c r="H41" s="12"/>
      <c r="I41" s="12"/>
      <c r="J41" s="12"/>
      <c r="K41" s="12" t="s">
        <v>55</v>
      </c>
      <c r="L41" s="12" t="s">
        <v>55</v>
      </c>
      <c r="M41" s="12" t="s">
        <v>55</v>
      </c>
      <c r="N41" s="12" t="s">
        <v>55</v>
      </c>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t="s">
        <v>55</v>
      </c>
      <c r="AU41" s="12" t="s">
        <v>55</v>
      </c>
      <c r="AV41" s="12"/>
      <c r="AW41" s="12"/>
      <c r="AX41" s="12"/>
      <c r="AY41" s="12"/>
      <c r="AZ41" s="12"/>
      <c r="BA41" s="12"/>
      <c r="BB41" s="12"/>
      <c r="BC41" s="12"/>
      <c r="BD41" s="15" t="s">
        <v>55</v>
      </c>
      <c r="BE41" s="51"/>
      <c r="BF41" s="63" t="s">
        <v>362</v>
      </c>
      <c r="BG41" s="68" t="s">
        <v>366</v>
      </c>
      <c r="BH41" s="58"/>
      <c r="BI41" s="79"/>
      <c r="BJ41" s="58"/>
      <c r="BK41" s="72"/>
      <c r="BL41" s="81" t="s">
        <v>408</v>
      </c>
    </row>
    <row r="42" spans="1:64" s="4" customFormat="1" ht="45" x14ac:dyDescent="0.25">
      <c r="A42" s="36"/>
      <c r="B42" s="36"/>
      <c r="C42" s="36" t="s">
        <v>50</v>
      </c>
      <c r="D42" s="10" t="s">
        <v>28</v>
      </c>
      <c r="E42" s="42" t="s">
        <v>54</v>
      </c>
      <c r="F42" s="42" t="s">
        <v>54</v>
      </c>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3"/>
      <c r="AW42" s="12"/>
      <c r="AX42" s="12"/>
      <c r="AY42" s="12"/>
      <c r="AZ42" s="12"/>
      <c r="BA42" s="12"/>
      <c r="BB42" s="12"/>
      <c r="BC42" s="12"/>
      <c r="BD42" s="15"/>
      <c r="BE42" s="51" t="s">
        <v>337</v>
      </c>
      <c r="BF42" s="63" t="s">
        <v>362</v>
      </c>
      <c r="BG42" s="51" t="s">
        <v>365</v>
      </c>
      <c r="BH42" s="58"/>
      <c r="BI42" s="58"/>
      <c r="BJ42" s="71"/>
      <c r="BK42" s="42"/>
      <c r="BL42" s="57" t="s">
        <v>406</v>
      </c>
    </row>
    <row r="43" spans="1:64" s="4" customFormat="1" ht="45" x14ac:dyDescent="0.25">
      <c r="A43" s="36"/>
      <c r="B43" s="36"/>
      <c r="C43" s="36" t="s">
        <v>314</v>
      </c>
      <c r="D43" s="10" t="s">
        <v>29</v>
      </c>
      <c r="E43" s="42" t="s">
        <v>315</v>
      </c>
      <c r="F43" s="46" t="s">
        <v>318</v>
      </c>
      <c r="G43" s="12"/>
      <c r="H43" s="12"/>
      <c r="I43" s="12" t="s">
        <v>55</v>
      </c>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t="s">
        <v>55</v>
      </c>
      <c r="AI43" s="12"/>
      <c r="AJ43" s="12"/>
      <c r="AK43" s="12"/>
      <c r="AL43" s="12"/>
      <c r="AM43" s="12"/>
      <c r="AN43" s="12"/>
      <c r="AO43" s="12"/>
      <c r="AP43" s="12"/>
      <c r="AQ43" s="12"/>
      <c r="AR43" s="12"/>
      <c r="AS43" s="12"/>
      <c r="AT43" s="12"/>
      <c r="AU43" s="12"/>
      <c r="AV43" s="12"/>
      <c r="AW43" s="12"/>
      <c r="AX43" s="12"/>
      <c r="AY43" s="12"/>
      <c r="AZ43" s="12"/>
      <c r="BA43" s="12"/>
      <c r="BB43" s="12"/>
      <c r="BC43" s="12"/>
      <c r="BD43" s="15" t="s">
        <v>54</v>
      </c>
      <c r="BE43" s="50" t="s">
        <v>327</v>
      </c>
      <c r="BF43" s="63" t="s">
        <v>362</v>
      </c>
      <c r="BG43" s="51" t="s">
        <v>365</v>
      </c>
      <c r="BH43" s="58"/>
      <c r="BI43" s="58"/>
      <c r="BJ43" s="71"/>
      <c r="BK43" s="72"/>
      <c r="BL43" s="57" t="s">
        <v>403</v>
      </c>
    </row>
    <row r="44" spans="1:64" s="4" customFormat="1" ht="45" x14ac:dyDescent="0.25">
      <c r="A44" s="37"/>
      <c r="B44" s="37"/>
      <c r="C44" s="37"/>
      <c r="D44" s="10" t="s">
        <v>30</v>
      </c>
      <c r="E44" s="42" t="s">
        <v>315</v>
      </c>
      <c r="F44" s="46" t="s">
        <v>324</v>
      </c>
      <c r="G44" s="12"/>
      <c r="H44" s="12"/>
      <c r="I44" s="12" t="s">
        <v>55</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t="s">
        <v>55</v>
      </c>
      <c r="AX44" s="12"/>
      <c r="AY44" s="12"/>
      <c r="AZ44" s="12"/>
      <c r="BA44" s="12"/>
      <c r="BB44" s="12"/>
      <c r="BC44" s="12"/>
      <c r="BD44" s="15" t="s">
        <v>54</v>
      </c>
      <c r="BE44" s="51"/>
      <c r="BF44" s="63" t="s">
        <v>362</v>
      </c>
      <c r="BG44" s="51" t="s">
        <v>365</v>
      </c>
      <c r="BH44" s="58"/>
      <c r="BI44" s="58"/>
      <c r="BJ44" s="71"/>
      <c r="BK44" s="72"/>
      <c r="BL44" s="57" t="s">
        <v>403</v>
      </c>
    </row>
    <row r="45" spans="1:64" s="4" customFormat="1" ht="60" x14ac:dyDescent="0.25">
      <c r="A45" s="38"/>
      <c r="B45" s="38"/>
      <c r="C45" s="38" t="s">
        <v>51</v>
      </c>
      <c r="D45" s="10" t="s">
        <v>31</v>
      </c>
      <c r="E45" s="42" t="s">
        <v>387</v>
      </c>
      <c r="F45" s="46" t="s">
        <v>321</v>
      </c>
      <c r="G45" s="12" t="s">
        <v>55</v>
      </c>
      <c r="H45" s="12"/>
      <c r="I45" s="12"/>
      <c r="J45" s="12"/>
      <c r="K45" s="12" t="s">
        <v>55</v>
      </c>
      <c r="L45" s="12" t="s">
        <v>55</v>
      </c>
      <c r="M45" s="12" t="s">
        <v>55</v>
      </c>
      <c r="N45" s="12" t="s">
        <v>55</v>
      </c>
      <c r="O45" s="12" t="s">
        <v>55</v>
      </c>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t="s">
        <v>55</v>
      </c>
      <c r="AY45" s="12"/>
      <c r="AZ45" s="12"/>
      <c r="BA45" s="12"/>
      <c r="BB45" s="12"/>
      <c r="BC45" s="12"/>
      <c r="BD45" s="15" t="s">
        <v>54</v>
      </c>
      <c r="BE45" s="51" t="s">
        <v>338</v>
      </c>
      <c r="BF45" s="56" t="s">
        <v>350</v>
      </c>
      <c r="BG45" s="51" t="s">
        <v>364</v>
      </c>
      <c r="BH45" s="58"/>
      <c r="BI45" s="79"/>
      <c r="BJ45" s="58"/>
      <c r="BK45" s="72"/>
      <c r="BL45" s="81" t="s">
        <v>409</v>
      </c>
    </row>
    <row r="46" spans="1:64" s="4" customFormat="1" ht="63" customHeight="1" x14ac:dyDescent="0.25">
      <c r="A46" s="38"/>
      <c r="B46" s="38"/>
      <c r="C46" s="38" t="s">
        <v>52</v>
      </c>
      <c r="D46" s="10" t="s">
        <v>32</v>
      </c>
      <c r="E46" s="42" t="s">
        <v>387</v>
      </c>
      <c r="F46" s="42" t="s">
        <v>322</v>
      </c>
      <c r="G46" s="12" t="s">
        <v>55</v>
      </c>
      <c r="H46" s="12"/>
      <c r="I46" s="12"/>
      <c r="J46" s="12"/>
      <c r="K46" s="12" t="s">
        <v>55</v>
      </c>
      <c r="L46" s="12" t="s">
        <v>55</v>
      </c>
      <c r="M46" s="12" t="s">
        <v>55</v>
      </c>
      <c r="N46" s="12" t="s">
        <v>55</v>
      </c>
      <c r="O46" s="12" t="s">
        <v>55</v>
      </c>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t="s">
        <v>55</v>
      </c>
      <c r="AZ46" s="12" t="s">
        <v>55</v>
      </c>
      <c r="BA46" s="12"/>
      <c r="BB46" s="12"/>
      <c r="BC46" s="12"/>
      <c r="BD46" s="15" t="s">
        <v>55</v>
      </c>
      <c r="BE46" s="51" t="s">
        <v>339</v>
      </c>
      <c r="BF46" s="63" t="s">
        <v>362</v>
      </c>
      <c r="BG46" s="51" t="s">
        <v>380</v>
      </c>
      <c r="BH46" s="58"/>
      <c r="BI46" s="79"/>
      <c r="BJ46" s="58"/>
      <c r="BK46" s="72"/>
      <c r="BL46" s="81" t="s">
        <v>409</v>
      </c>
    </row>
    <row r="47" spans="1:64" s="4" customFormat="1" ht="60" x14ac:dyDescent="0.25">
      <c r="A47" s="36"/>
      <c r="B47" s="36"/>
      <c r="C47" s="36" t="s">
        <v>307</v>
      </c>
      <c r="D47" s="10" t="s">
        <v>33</v>
      </c>
      <c r="E47" s="42" t="s">
        <v>315</v>
      </c>
      <c r="F47" s="46" t="s">
        <v>324</v>
      </c>
      <c r="G47" s="12"/>
      <c r="H47" s="12"/>
      <c r="I47" s="12" t="s">
        <v>55</v>
      </c>
      <c r="J47" s="12"/>
      <c r="K47" s="12" t="s">
        <v>55</v>
      </c>
      <c r="L47" s="12" t="s">
        <v>55</v>
      </c>
      <c r="M47" s="12" t="s">
        <v>55</v>
      </c>
      <c r="N47" s="12" t="s">
        <v>55</v>
      </c>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t="s">
        <v>55</v>
      </c>
      <c r="BB47" s="12"/>
      <c r="BC47" s="12"/>
      <c r="BD47" s="15" t="s">
        <v>54</v>
      </c>
      <c r="BE47" s="50" t="s">
        <v>327</v>
      </c>
      <c r="BF47" s="63" t="s">
        <v>362</v>
      </c>
      <c r="BG47" s="51" t="s">
        <v>363</v>
      </c>
      <c r="BH47" s="58"/>
      <c r="BI47" s="58"/>
      <c r="BJ47" s="71"/>
      <c r="BK47" s="72"/>
      <c r="BL47" s="57" t="s">
        <v>403</v>
      </c>
    </row>
    <row r="48" spans="1:64" s="4" customFormat="1" ht="60" x14ac:dyDescent="0.25">
      <c r="A48" s="27"/>
      <c r="B48" s="27"/>
      <c r="C48" s="27"/>
      <c r="D48" s="10" t="s">
        <v>305</v>
      </c>
      <c r="E48" s="42" t="s">
        <v>315</v>
      </c>
      <c r="F48" s="46" t="s">
        <v>324</v>
      </c>
      <c r="G48" s="12"/>
      <c r="H48" s="12"/>
      <c r="I48" s="12" t="s">
        <v>55</v>
      </c>
      <c r="J48" s="12"/>
      <c r="K48" s="12" t="s">
        <v>55</v>
      </c>
      <c r="L48" s="12" t="s">
        <v>55</v>
      </c>
      <c r="M48" s="12" t="s">
        <v>55</v>
      </c>
      <c r="N48" s="12" t="s">
        <v>55</v>
      </c>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t="s">
        <v>55</v>
      </c>
      <c r="BB48" s="12"/>
      <c r="BC48" s="12"/>
      <c r="BD48" s="15" t="s">
        <v>54</v>
      </c>
      <c r="BE48" s="50" t="s">
        <v>334</v>
      </c>
      <c r="BF48" s="63" t="s">
        <v>362</v>
      </c>
      <c r="BG48" s="51" t="s">
        <v>363</v>
      </c>
      <c r="BH48" s="58"/>
      <c r="BI48" s="58"/>
      <c r="BJ48" s="71"/>
      <c r="BK48" s="72"/>
      <c r="BL48" s="57" t="s">
        <v>403</v>
      </c>
    </row>
    <row r="49" spans="1:64" s="4" customFormat="1" ht="60" x14ac:dyDescent="0.25">
      <c r="A49" s="37"/>
      <c r="B49" s="37"/>
      <c r="C49" s="37"/>
      <c r="D49" s="10" t="s">
        <v>306</v>
      </c>
      <c r="E49" s="42" t="s">
        <v>315</v>
      </c>
      <c r="F49" s="46" t="s">
        <v>324</v>
      </c>
      <c r="G49" s="12"/>
      <c r="H49" s="12"/>
      <c r="I49" s="12" t="s">
        <v>55</v>
      </c>
      <c r="J49" s="12"/>
      <c r="K49" s="12" t="s">
        <v>55</v>
      </c>
      <c r="L49" s="12" t="s">
        <v>55</v>
      </c>
      <c r="M49" s="12" t="s">
        <v>55</v>
      </c>
      <c r="N49" s="12" t="s">
        <v>55</v>
      </c>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t="s">
        <v>55</v>
      </c>
      <c r="BB49" s="12"/>
      <c r="BC49" s="12"/>
      <c r="BD49" s="15" t="s">
        <v>54</v>
      </c>
      <c r="BE49" s="50" t="s">
        <v>334</v>
      </c>
      <c r="BF49" s="63" t="s">
        <v>362</v>
      </c>
      <c r="BG49" s="51" t="s">
        <v>363</v>
      </c>
      <c r="BH49" s="58"/>
      <c r="BI49" s="58"/>
      <c r="BJ49" s="71"/>
      <c r="BK49" s="72"/>
      <c r="BL49" s="57" t="s">
        <v>403</v>
      </c>
    </row>
    <row r="50" spans="1:64" s="4" customFormat="1" ht="60" x14ac:dyDescent="0.25">
      <c r="A50" s="36"/>
      <c r="B50" s="36"/>
      <c r="C50" s="36" t="s">
        <v>308</v>
      </c>
      <c r="D50" s="10" t="s">
        <v>34</v>
      </c>
      <c r="E50" s="42" t="s">
        <v>54</v>
      </c>
      <c r="F50" s="42" t="s">
        <v>54</v>
      </c>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3"/>
      <c r="BC50" s="12"/>
      <c r="BD50" s="15"/>
      <c r="BE50" s="50" t="s">
        <v>327</v>
      </c>
      <c r="BF50" s="63" t="s">
        <v>362</v>
      </c>
      <c r="BG50" s="51" t="s">
        <v>363</v>
      </c>
      <c r="BH50" s="58"/>
      <c r="BI50" s="58"/>
      <c r="BJ50" s="71"/>
      <c r="BK50" s="72"/>
      <c r="BL50" s="57" t="s">
        <v>403</v>
      </c>
    </row>
    <row r="51" spans="1:64" s="4" customFormat="1" ht="60" x14ac:dyDescent="0.25">
      <c r="A51" s="35"/>
      <c r="B51" s="35"/>
      <c r="C51" s="35"/>
      <c r="D51" s="39" t="s">
        <v>297</v>
      </c>
      <c r="E51" s="47" t="s">
        <v>315</v>
      </c>
      <c r="F51" s="46" t="s">
        <v>324</v>
      </c>
      <c r="G51" s="40"/>
      <c r="H51" s="40"/>
      <c r="I51" s="40" t="s">
        <v>55</v>
      </c>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t="s">
        <v>55</v>
      </c>
      <c r="BD51" s="41" t="s">
        <v>54</v>
      </c>
      <c r="BE51" s="50" t="s">
        <v>334</v>
      </c>
      <c r="BF51" s="63" t="s">
        <v>362</v>
      </c>
      <c r="BG51" s="51" t="s">
        <v>363</v>
      </c>
      <c r="BH51" s="77"/>
      <c r="BI51" s="77"/>
      <c r="BJ51" s="71"/>
      <c r="BK51" s="72"/>
      <c r="BL51" s="57" t="s">
        <v>403</v>
      </c>
    </row>
  </sheetData>
  <mergeCells count="2">
    <mergeCell ref="G1:BD1"/>
    <mergeCell ref="BH1:BJ1"/>
  </mergeCells>
  <conditionalFormatting sqref="E38:E47 G38:G47 F38:F46 K38:BD47 G4:H22 K4:BD22 E24:I36 K24:BD36 E4:E22 F50:BD51 A3:D51">
    <cfRule type="expression" dxfId="133" priority="205">
      <formula>#REF!="x"</formula>
    </cfRule>
    <cfRule type="expression" dxfId="132" priority="206">
      <formula>$BD3="?"</formula>
    </cfRule>
    <cfRule type="expression" dxfId="131" priority="207">
      <formula>$BD3="x"</formula>
    </cfRule>
  </conditionalFormatting>
  <conditionalFormatting sqref="E50:E51 K48:BD49 K3:BD3 K23:BD23 K37:BD37">
    <cfRule type="expression" dxfId="130" priority="202">
      <formula>#REF!="x"</formula>
    </cfRule>
    <cfRule type="expression" dxfId="129" priority="203">
      <formula>$BD3="?"</formula>
    </cfRule>
    <cfRule type="expression" dxfId="128" priority="204">
      <formula>$BD3="x"</formula>
    </cfRule>
  </conditionalFormatting>
  <conditionalFormatting sqref="G48">
    <cfRule type="expression" dxfId="127" priority="199">
      <formula>#REF!="x"</formula>
    </cfRule>
    <cfRule type="expression" dxfId="126" priority="200">
      <formula>$BD48="?"</formula>
    </cfRule>
    <cfRule type="expression" dxfId="125" priority="201">
      <formula>$BD48="x"</formula>
    </cfRule>
  </conditionalFormatting>
  <conditionalFormatting sqref="E48">
    <cfRule type="expression" dxfId="124" priority="196">
      <formula>#REF!="x"</formula>
    </cfRule>
    <cfRule type="expression" dxfId="123" priority="197">
      <formula>$BD48="?"</formula>
    </cfRule>
    <cfRule type="expression" dxfId="122" priority="198">
      <formula>$BD48="x"</formula>
    </cfRule>
  </conditionalFormatting>
  <conditionalFormatting sqref="G49">
    <cfRule type="expression" dxfId="121" priority="193">
      <formula>#REF!="x"</formula>
    </cfRule>
    <cfRule type="expression" dxfId="120" priority="194">
      <formula>$BD49="?"</formula>
    </cfRule>
    <cfRule type="expression" dxfId="119" priority="195">
      <formula>$BD49="x"</formula>
    </cfRule>
  </conditionalFormatting>
  <conditionalFormatting sqref="E49">
    <cfRule type="expression" dxfId="118" priority="190">
      <formula>#REF!="x"</formula>
    </cfRule>
    <cfRule type="expression" dxfId="117" priority="191">
      <formula>$BD49="?"</formula>
    </cfRule>
    <cfRule type="expression" dxfId="116" priority="192">
      <formula>$BD49="x"</formula>
    </cfRule>
  </conditionalFormatting>
  <conditionalFormatting sqref="G3">
    <cfRule type="expression" dxfId="115" priority="181">
      <formula>#REF!="x"</formula>
    </cfRule>
    <cfRule type="expression" dxfId="114" priority="182">
      <formula>$BD3="?"</formula>
    </cfRule>
    <cfRule type="expression" dxfId="113" priority="183">
      <formula>$BD3="x"</formula>
    </cfRule>
  </conditionalFormatting>
  <conditionalFormatting sqref="E3">
    <cfRule type="expression" dxfId="112" priority="178">
      <formula>#REF!="x"</formula>
    </cfRule>
    <cfRule type="expression" dxfId="111" priority="179">
      <formula>$BD3="?"</formula>
    </cfRule>
    <cfRule type="expression" dxfId="110" priority="180">
      <formula>$BD3="x"</formula>
    </cfRule>
  </conditionalFormatting>
  <conditionalFormatting sqref="G23">
    <cfRule type="expression" dxfId="109" priority="112">
      <formula>#REF!="x"</formula>
    </cfRule>
    <cfRule type="expression" dxfId="108" priority="113">
      <formula>$BD23="?"</formula>
    </cfRule>
    <cfRule type="expression" dxfId="107" priority="114">
      <formula>$BD23="x"</formula>
    </cfRule>
  </conditionalFormatting>
  <conditionalFormatting sqref="E23">
    <cfRule type="expression" dxfId="106" priority="109">
      <formula>#REF!="x"</formula>
    </cfRule>
    <cfRule type="expression" dxfId="105" priority="110">
      <formula>$BD23="?"</formula>
    </cfRule>
    <cfRule type="expression" dxfId="104" priority="111">
      <formula>$BD23="x"</formula>
    </cfRule>
  </conditionalFormatting>
  <conditionalFormatting sqref="G37">
    <cfRule type="expression" dxfId="103" priority="106">
      <formula>#REF!="x"</formula>
    </cfRule>
    <cfRule type="expression" dxfId="102" priority="107">
      <formula>$BD37="?"</formula>
    </cfRule>
    <cfRule type="expression" dxfId="101" priority="108">
      <formula>$BD37="x"</formula>
    </cfRule>
  </conditionalFormatting>
  <conditionalFormatting sqref="E37">
    <cfRule type="expression" dxfId="100" priority="103">
      <formula>#REF!="x"</formula>
    </cfRule>
    <cfRule type="expression" dxfId="99" priority="104">
      <formula>$BD37="?"</formula>
    </cfRule>
    <cfRule type="expression" dxfId="98" priority="105">
      <formula>$BD37="x"</formula>
    </cfRule>
  </conditionalFormatting>
  <conditionalFormatting sqref="F4:F22">
    <cfRule type="expression" dxfId="97" priority="100">
      <formula>#REF!="x"</formula>
    </cfRule>
    <cfRule type="expression" dxfId="96" priority="101">
      <formula>$BD4="?"</formula>
    </cfRule>
    <cfRule type="expression" dxfId="95" priority="102">
      <formula>$BD4="x"</formula>
    </cfRule>
  </conditionalFormatting>
  <conditionalFormatting sqref="F3">
    <cfRule type="expression" dxfId="94" priority="91">
      <formula>#REF!="x"</formula>
    </cfRule>
    <cfRule type="expression" dxfId="93" priority="92">
      <formula>$BD3="?"</formula>
    </cfRule>
    <cfRule type="expression" dxfId="92" priority="93">
      <formula>$BD3="x"</formula>
    </cfRule>
  </conditionalFormatting>
  <conditionalFormatting sqref="F23">
    <cfRule type="expression" dxfId="91" priority="88">
      <formula>#REF!="x"</formula>
    </cfRule>
    <cfRule type="expression" dxfId="90" priority="89">
      <formula>$BD23="?"</formula>
    </cfRule>
    <cfRule type="expression" dxfId="89" priority="90">
      <formula>$BD23="x"</formula>
    </cfRule>
  </conditionalFormatting>
  <conditionalFormatting sqref="F37">
    <cfRule type="expression" dxfId="88" priority="85">
      <formula>#REF!="x"</formula>
    </cfRule>
    <cfRule type="expression" dxfId="87" priority="86">
      <formula>$BD37="?"</formula>
    </cfRule>
    <cfRule type="expression" dxfId="86" priority="87">
      <formula>$BD37="x"</formula>
    </cfRule>
  </conditionalFormatting>
  <conditionalFormatting sqref="F47:F49">
    <cfRule type="expression" dxfId="85" priority="82">
      <formula>#REF!="x"</formula>
    </cfRule>
    <cfRule type="expression" dxfId="84" priority="83">
      <formula>$BD47="?"</formula>
    </cfRule>
    <cfRule type="expression" dxfId="83" priority="84">
      <formula>$BD47="x"</formula>
    </cfRule>
  </conditionalFormatting>
  <conditionalFormatting sqref="H38:H47">
    <cfRule type="expression" dxfId="82" priority="61">
      <formula>#REF!="x"</formula>
    </cfRule>
    <cfRule type="expression" dxfId="81" priority="62">
      <formula>$BD38="?"</formula>
    </cfRule>
    <cfRule type="expression" dxfId="80" priority="63">
      <formula>$BD38="x"</formula>
    </cfRule>
  </conditionalFormatting>
  <conditionalFormatting sqref="H48">
    <cfRule type="expression" dxfId="79" priority="58">
      <formula>#REF!="x"</formula>
    </cfRule>
    <cfRule type="expression" dxfId="78" priority="59">
      <formula>$BD48="?"</formula>
    </cfRule>
    <cfRule type="expression" dxfId="77" priority="60">
      <formula>$BD48="x"</formula>
    </cfRule>
  </conditionalFormatting>
  <conditionalFormatting sqref="H49">
    <cfRule type="expression" dxfId="76" priority="55">
      <formula>#REF!="x"</formula>
    </cfRule>
    <cfRule type="expression" dxfId="75" priority="56">
      <formula>$BD49="?"</formula>
    </cfRule>
    <cfRule type="expression" dxfId="74" priority="57">
      <formula>$BD49="x"</formula>
    </cfRule>
  </conditionalFormatting>
  <conditionalFormatting sqref="H3">
    <cfRule type="expression" dxfId="73" priority="52">
      <formula>#REF!="x"</formula>
    </cfRule>
    <cfRule type="expression" dxfId="72" priority="53">
      <formula>$BD3="?"</formula>
    </cfRule>
    <cfRule type="expression" dxfId="71" priority="54">
      <formula>$BD3="x"</formula>
    </cfRule>
  </conditionalFormatting>
  <conditionalFormatting sqref="H23">
    <cfRule type="expression" dxfId="70" priority="49">
      <formula>#REF!="x"</formula>
    </cfRule>
    <cfRule type="expression" dxfId="69" priority="50">
      <formula>$BD23="?"</formula>
    </cfRule>
    <cfRule type="expression" dxfId="68" priority="51">
      <formula>$BD23="x"</formula>
    </cfRule>
  </conditionalFormatting>
  <conditionalFormatting sqref="H37">
    <cfRule type="expression" dxfId="67" priority="46">
      <formula>#REF!="x"</formula>
    </cfRule>
    <cfRule type="expression" dxfId="66" priority="47">
      <formula>$BD37="?"</formula>
    </cfRule>
    <cfRule type="expression" dxfId="65" priority="48">
      <formula>$BD37="x"</formula>
    </cfRule>
  </conditionalFormatting>
  <conditionalFormatting sqref="I4:I22">
    <cfRule type="expression" dxfId="64" priority="43">
      <formula>#REF!="x"</formula>
    </cfRule>
    <cfRule type="expression" dxfId="63" priority="44">
      <formula>$BD4="?"</formula>
    </cfRule>
    <cfRule type="expression" dxfId="62" priority="45">
      <formula>$BD4="x"</formula>
    </cfRule>
  </conditionalFormatting>
  <conditionalFormatting sqref="I38:I47">
    <cfRule type="expression" dxfId="61" priority="40">
      <formula>#REF!="x"</formula>
    </cfRule>
    <cfRule type="expression" dxfId="60" priority="41">
      <formula>$BD38="?"</formula>
    </cfRule>
    <cfRule type="expression" dxfId="59" priority="42">
      <formula>$BD38="x"</formula>
    </cfRule>
  </conditionalFormatting>
  <conditionalFormatting sqref="I48">
    <cfRule type="expression" dxfId="58" priority="37">
      <formula>#REF!="x"</formula>
    </cfRule>
    <cfRule type="expression" dxfId="57" priority="38">
      <formula>$BD48="?"</formula>
    </cfRule>
    <cfRule type="expression" dxfId="56" priority="39">
      <formula>$BD48="x"</formula>
    </cfRule>
  </conditionalFormatting>
  <conditionalFormatting sqref="I49">
    <cfRule type="expression" dxfId="55" priority="34">
      <formula>#REF!="x"</formula>
    </cfRule>
    <cfRule type="expression" dxfId="54" priority="35">
      <formula>$BD49="?"</formula>
    </cfRule>
    <cfRule type="expression" dxfId="53" priority="36">
      <formula>$BD49="x"</formula>
    </cfRule>
  </conditionalFormatting>
  <conditionalFormatting sqref="I3">
    <cfRule type="expression" dxfId="52" priority="31">
      <formula>#REF!="x"</formula>
    </cfRule>
    <cfRule type="expression" dxfId="51" priority="32">
      <formula>$BD3="?"</formula>
    </cfRule>
    <cfRule type="expression" dxfId="50" priority="33">
      <formula>$BD3="x"</formula>
    </cfRule>
  </conditionalFormatting>
  <conditionalFormatting sqref="I23">
    <cfRule type="expression" dxfId="49" priority="28">
      <formula>#REF!="x"</formula>
    </cfRule>
    <cfRule type="expression" dxfId="48" priority="29">
      <formula>$BD23="?"</formula>
    </cfRule>
    <cfRule type="expression" dxfId="47" priority="30">
      <formula>$BD23="x"</formula>
    </cfRule>
  </conditionalFormatting>
  <conditionalFormatting sqref="I37">
    <cfRule type="expression" dxfId="46" priority="25">
      <formula>#REF!="x"</formula>
    </cfRule>
    <cfRule type="expression" dxfId="45" priority="26">
      <formula>$BD37="?"</formula>
    </cfRule>
    <cfRule type="expression" dxfId="44" priority="27">
      <formula>$BD37="x"</formula>
    </cfRule>
  </conditionalFormatting>
  <conditionalFormatting sqref="J24:J36">
    <cfRule type="expression" dxfId="43" priority="22">
      <formula>#REF!="x"</formula>
    </cfRule>
    <cfRule type="expression" dxfId="42" priority="23">
      <formula>$BD24="?"</formula>
    </cfRule>
    <cfRule type="expression" dxfId="41" priority="24">
      <formula>$BD24="x"</formula>
    </cfRule>
  </conditionalFormatting>
  <conditionalFormatting sqref="J4:J22">
    <cfRule type="expression" dxfId="40" priority="19">
      <formula>#REF!="x"</formula>
    </cfRule>
    <cfRule type="expression" dxfId="39" priority="20">
      <formula>$BD4="?"</formula>
    </cfRule>
    <cfRule type="expression" dxfId="38" priority="21">
      <formula>$BD4="x"</formula>
    </cfRule>
  </conditionalFormatting>
  <conditionalFormatting sqref="J38:J47">
    <cfRule type="expression" dxfId="37" priority="16">
      <formula>#REF!="x"</formula>
    </cfRule>
    <cfRule type="expression" dxfId="36" priority="17">
      <formula>$BD38="?"</formula>
    </cfRule>
    <cfRule type="expression" dxfId="35" priority="18">
      <formula>$BD38="x"</formula>
    </cfRule>
  </conditionalFormatting>
  <conditionalFormatting sqref="J48">
    <cfRule type="expression" dxfId="34" priority="13">
      <formula>#REF!="x"</formula>
    </cfRule>
    <cfRule type="expression" dxfId="33" priority="14">
      <formula>$BD48="?"</formula>
    </cfRule>
    <cfRule type="expression" dxfId="32" priority="15">
      <formula>$BD48="x"</formula>
    </cfRule>
  </conditionalFormatting>
  <conditionalFormatting sqref="J49">
    <cfRule type="expression" dxfId="31" priority="10">
      <formula>#REF!="x"</formula>
    </cfRule>
    <cfRule type="expression" dxfId="30" priority="11">
      <formula>$BD49="?"</formula>
    </cfRule>
    <cfRule type="expression" dxfId="29" priority="12">
      <formula>$BD49="x"</formula>
    </cfRule>
  </conditionalFormatting>
  <conditionalFormatting sqref="J3">
    <cfRule type="expression" dxfId="28" priority="7">
      <formula>#REF!="x"</formula>
    </cfRule>
    <cfRule type="expression" dxfId="27" priority="8">
      <formula>$BD3="?"</formula>
    </cfRule>
    <cfRule type="expression" dxfId="26" priority="9">
      <formula>$BD3="x"</formula>
    </cfRule>
  </conditionalFormatting>
  <conditionalFormatting sqref="J23">
    <cfRule type="expression" dxfId="25" priority="4">
      <formula>#REF!="x"</formula>
    </cfRule>
    <cfRule type="expression" dxfId="24" priority="5">
      <formula>$BD23="?"</formula>
    </cfRule>
    <cfRule type="expression" dxfId="23" priority="6">
      <formula>$BD23="x"</formula>
    </cfRule>
  </conditionalFormatting>
  <conditionalFormatting sqref="J37">
    <cfRule type="expression" dxfId="22" priority="1">
      <formula>#REF!="x"</formula>
    </cfRule>
    <cfRule type="expression" dxfId="21" priority="2">
      <formula>$BD37="?"</formula>
    </cfRule>
    <cfRule type="expression" dxfId="2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sheetPr>
    <pageSetUpPr fitToPage="1"/>
  </sheetPr>
  <dimension ref="A1:E78"/>
  <sheetViews>
    <sheetView zoomScaleNormal="100" workbookViewId="0">
      <pane ySplit="1" topLeftCell="A2" activePane="bottomLeft" state="frozen"/>
      <selection pane="bottomLeft"/>
    </sheetView>
  </sheetViews>
  <sheetFormatPr defaultRowHeight="15" x14ac:dyDescent="0.25"/>
  <cols>
    <col min="1" max="1" width="30.28515625" style="4" customWidth="1"/>
    <col min="2" max="2" width="17.28515625" style="18" customWidth="1"/>
    <col min="3" max="3" width="54.5703125" style="5" customWidth="1"/>
    <col min="4" max="5" width="37.140625" style="209" customWidth="1"/>
    <col min="6" max="16384" width="9.140625" style="4"/>
  </cols>
  <sheetData>
    <row r="1" spans="1:5" s="202" customFormat="1" ht="30" customHeight="1" x14ac:dyDescent="0.25">
      <c r="A1" s="203" t="s">
        <v>412</v>
      </c>
      <c r="B1" s="204" t="s">
        <v>414</v>
      </c>
      <c r="C1" s="205" t="s">
        <v>415</v>
      </c>
      <c r="D1" s="208" t="s">
        <v>701</v>
      </c>
      <c r="E1" s="208" t="s">
        <v>1094</v>
      </c>
    </row>
    <row r="2" spans="1:5" x14ac:dyDescent="0.25">
      <c r="A2" s="176" t="s">
        <v>416</v>
      </c>
      <c r="B2" s="177" t="s">
        <v>417</v>
      </c>
      <c r="C2" s="178" t="s">
        <v>418</v>
      </c>
      <c r="D2" s="209" t="s">
        <v>712</v>
      </c>
      <c r="E2" s="209" t="s">
        <v>712</v>
      </c>
    </row>
    <row r="3" spans="1:5" x14ac:dyDescent="0.25">
      <c r="A3" s="179" t="s">
        <v>485</v>
      </c>
      <c r="B3" s="180" t="s">
        <v>721</v>
      </c>
      <c r="C3" s="181" t="s">
        <v>724</v>
      </c>
      <c r="D3" s="210" t="s">
        <v>700</v>
      </c>
      <c r="E3" s="210" t="s">
        <v>751</v>
      </c>
    </row>
    <row r="4" spans="1:5" ht="30" x14ac:dyDescent="0.25">
      <c r="A4" s="176" t="s">
        <v>490</v>
      </c>
      <c r="B4" s="177" t="s">
        <v>721</v>
      </c>
      <c r="C4" s="178" t="s">
        <v>731</v>
      </c>
    </row>
    <row r="5" spans="1:5" x14ac:dyDescent="0.25">
      <c r="A5" s="176" t="s">
        <v>504</v>
      </c>
      <c r="B5" s="177" t="s">
        <v>721</v>
      </c>
      <c r="C5" s="178" t="s">
        <v>722</v>
      </c>
      <c r="D5" s="209" t="s">
        <v>723</v>
      </c>
      <c r="E5" s="209" t="s">
        <v>723</v>
      </c>
    </row>
    <row r="6" spans="1:5" x14ac:dyDescent="0.25">
      <c r="A6" s="176" t="s">
        <v>486</v>
      </c>
      <c r="B6" s="177" t="s">
        <v>721</v>
      </c>
      <c r="C6" s="178" t="s">
        <v>725</v>
      </c>
      <c r="D6" s="209" t="s">
        <v>702</v>
      </c>
      <c r="E6" s="209" t="s">
        <v>702</v>
      </c>
    </row>
    <row r="7" spans="1:5" ht="15" customHeight="1" x14ac:dyDescent="0.25">
      <c r="A7" s="176" t="s">
        <v>487</v>
      </c>
      <c r="B7" s="177" t="s">
        <v>721</v>
      </c>
      <c r="C7" s="178" t="s">
        <v>726</v>
      </c>
      <c r="D7" s="209" t="s">
        <v>820</v>
      </c>
      <c r="E7" s="209" t="s">
        <v>87</v>
      </c>
    </row>
    <row r="8" spans="1:5" x14ac:dyDescent="0.25">
      <c r="A8" s="176" t="s">
        <v>1912</v>
      </c>
      <c r="B8" s="177" t="s">
        <v>721</v>
      </c>
      <c r="C8" s="178" t="s">
        <v>1914</v>
      </c>
      <c r="D8" s="209" t="s">
        <v>1916</v>
      </c>
      <c r="E8" s="209" t="s">
        <v>1917</v>
      </c>
    </row>
    <row r="9" spans="1:5" x14ac:dyDescent="0.25">
      <c r="A9" s="176" t="s">
        <v>1913</v>
      </c>
      <c r="B9" s="177" t="s">
        <v>721</v>
      </c>
      <c r="C9" s="178" t="s">
        <v>1915</v>
      </c>
      <c r="D9" s="209" t="s">
        <v>700</v>
      </c>
      <c r="E9" s="209" t="s">
        <v>751</v>
      </c>
    </row>
    <row r="10" spans="1:5" x14ac:dyDescent="0.25">
      <c r="A10" s="176" t="s">
        <v>1925</v>
      </c>
      <c r="B10" s="177" t="s">
        <v>417</v>
      </c>
      <c r="C10" s="178" t="s">
        <v>1921</v>
      </c>
      <c r="D10" s="209" t="s">
        <v>87</v>
      </c>
      <c r="E10" s="209" t="s">
        <v>88</v>
      </c>
    </row>
    <row r="11" spans="1:5" x14ac:dyDescent="0.25">
      <c r="A11" s="176" t="s">
        <v>1922</v>
      </c>
      <c r="B11" s="177" t="s">
        <v>417</v>
      </c>
      <c r="C11" s="178" t="s">
        <v>1921</v>
      </c>
      <c r="D11" s="209" t="s">
        <v>1917</v>
      </c>
      <c r="E11" s="209" t="s">
        <v>1923</v>
      </c>
    </row>
    <row r="12" spans="1:5" ht="30" x14ac:dyDescent="0.25">
      <c r="A12" s="179" t="s">
        <v>1920</v>
      </c>
      <c r="B12" s="180" t="s">
        <v>417</v>
      </c>
      <c r="C12" s="181" t="s">
        <v>1921</v>
      </c>
      <c r="D12" s="210" t="s">
        <v>1924</v>
      </c>
      <c r="E12" s="210" t="s">
        <v>1926</v>
      </c>
    </row>
    <row r="13" spans="1:5" ht="30" x14ac:dyDescent="0.25">
      <c r="A13" s="176" t="s">
        <v>419</v>
      </c>
      <c r="B13" s="177" t="s">
        <v>417</v>
      </c>
      <c r="C13" s="178" t="s">
        <v>420</v>
      </c>
      <c r="D13" s="209">
        <v>2018</v>
      </c>
      <c r="E13" s="209">
        <v>2018</v>
      </c>
    </row>
    <row r="14" spans="1:5" x14ac:dyDescent="0.25">
      <c r="A14" s="176" t="s">
        <v>421</v>
      </c>
      <c r="B14" s="177" t="s">
        <v>417</v>
      </c>
      <c r="C14" s="178" t="s">
        <v>481</v>
      </c>
      <c r="D14" s="209" t="s">
        <v>422</v>
      </c>
      <c r="E14" s="209" t="s">
        <v>422</v>
      </c>
    </row>
    <row r="15" spans="1:5" x14ac:dyDescent="0.25">
      <c r="A15" s="176" t="s">
        <v>423</v>
      </c>
      <c r="B15" s="177" t="s">
        <v>417</v>
      </c>
      <c r="C15" s="178" t="s">
        <v>424</v>
      </c>
      <c r="D15" s="209">
        <v>32647</v>
      </c>
      <c r="E15" s="209">
        <v>32647</v>
      </c>
    </row>
    <row r="16" spans="1:5" x14ac:dyDescent="0.25">
      <c r="A16" s="176" t="s">
        <v>425</v>
      </c>
      <c r="B16" s="177" t="s">
        <v>417</v>
      </c>
      <c r="C16" s="178" t="s">
        <v>427</v>
      </c>
      <c r="D16" s="209" t="s">
        <v>426</v>
      </c>
      <c r="E16" s="209" t="s">
        <v>426</v>
      </c>
    </row>
    <row r="17" spans="1:5" x14ac:dyDescent="0.25">
      <c r="A17" s="176" t="s">
        <v>428</v>
      </c>
      <c r="B17" s="177" t="s">
        <v>417</v>
      </c>
      <c r="C17" s="178" t="s">
        <v>430</v>
      </c>
      <c r="D17" s="209" t="s">
        <v>429</v>
      </c>
      <c r="E17" s="209" t="s">
        <v>429</v>
      </c>
    </row>
    <row r="18" spans="1:5" x14ac:dyDescent="0.25">
      <c r="A18" s="176" t="s">
        <v>431</v>
      </c>
      <c r="B18" s="177" t="s">
        <v>417</v>
      </c>
      <c r="C18" s="178" t="s">
        <v>432</v>
      </c>
      <c r="D18" s="209">
        <v>1000</v>
      </c>
      <c r="E18" s="209">
        <v>1000</v>
      </c>
    </row>
    <row r="19" spans="1:5" x14ac:dyDescent="0.25">
      <c r="A19" s="176" t="s">
        <v>755</v>
      </c>
      <c r="B19" s="177" t="s">
        <v>417</v>
      </c>
      <c r="C19" s="178" t="s">
        <v>756</v>
      </c>
      <c r="D19" s="209" t="s">
        <v>2091</v>
      </c>
      <c r="E19" s="209" t="s">
        <v>2091</v>
      </c>
    </row>
    <row r="20" spans="1:5" ht="60" x14ac:dyDescent="0.25">
      <c r="A20" s="176" t="s">
        <v>433</v>
      </c>
      <c r="B20" s="177" t="s">
        <v>417</v>
      </c>
      <c r="C20" s="178" t="s">
        <v>434</v>
      </c>
      <c r="D20" s="209">
        <v>3200</v>
      </c>
      <c r="E20" s="209">
        <v>3200</v>
      </c>
    </row>
    <row r="21" spans="1:5" x14ac:dyDescent="0.25">
      <c r="A21" s="176" t="s">
        <v>435</v>
      </c>
      <c r="B21" s="177" t="s">
        <v>417</v>
      </c>
      <c r="C21" s="178" t="s">
        <v>436</v>
      </c>
      <c r="D21" s="209">
        <v>3200</v>
      </c>
      <c r="E21" s="209">
        <v>3200</v>
      </c>
    </row>
    <row r="22" spans="1:5" x14ac:dyDescent="0.25">
      <c r="A22" s="176" t="s">
        <v>1125</v>
      </c>
      <c r="B22" s="177" t="s">
        <v>417</v>
      </c>
      <c r="C22" s="178" t="s">
        <v>437</v>
      </c>
      <c r="D22" s="209">
        <v>6</v>
      </c>
      <c r="E22" s="209">
        <v>6</v>
      </c>
    </row>
    <row r="23" spans="1:5" x14ac:dyDescent="0.25">
      <c r="A23" s="176" t="s">
        <v>491</v>
      </c>
      <c r="B23" s="177" t="s">
        <v>417</v>
      </c>
      <c r="C23" s="178" t="s">
        <v>730</v>
      </c>
      <c r="D23" s="209">
        <v>0</v>
      </c>
      <c r="E23" s="209">
        <v>0</v>
      </c>
    </row>
    <row r="24" spans="1:5" x14ac:dyDescent="0.25">
      <c r="A24" s="176" t="s">
        <v>770</v>
      </c>
      <c r="B24" s="177" t="s">
        <v>733</v>
      </c>
      <c r="C24" s="178" t="s">
        <v>803</v>
      </c>
    </row>
    <row r="25" spans="1:5" x14ac:dyDescent="0.25">
      <c r="A25" s="176" t="s">
        <v>771</v>
      </c>
      <c r="B25" s="177" t="s">
        <v>733</v>
      </c>
      <c r="C25" s="178" t="s">
        <v>804</v>
      </c>
    </row>
    <row r="26" spans="1:5" x14ac:dyDescent="0.25">
      <c r="A26" s="176" t="s">
        <v>806</v>
      </c>
      <c r="B26" s="177" t="s">
        <v>733</v>
      </c>
      <c r="C26" s="178" t="s">
        <v>805</v>
      </c>
      <c r="D26" s="209" t="s">
        <v>793</v>
      </c>
      <c r="E26" s="209" t="s">
        <v>793</v>
      </c>
    </row>
    <row r="27" spans="1:5" ht="45" x14ac:dyDescent="0.25">
      <c r="A27" s="176" t="s">
        <v>827</v>
      </c>
      <c r="B27" s="177" t="s">
        <v>733</v>
      </c>
      <c r="C27" s="178" t="s">
        <v>828</v>
      </c>
      <c r="D27" s="209" t="s">
        <v>829</v>
      </c>
    </row>
    <row r="28" spans="1:5" ht="30" x14ac:dyDescent="0.25">
      <c r="A28" s="176" t="s">
        <v>772</v>
      </c>
      <c r="B28" s="177" t="s">
        <v>439</v>
      </c>
      <c r="C28" s="178" t="s">
        <v>477</v>
      </c>
      <c r="D28" s="209" t="s">
        <v>713</v>
      </c>
      <c r="E28" s="209" t="s">
        <v>713</v>
      </c>
    </row>
    <row r="29" spans="1:5" x14ac:dyDescent="0.25">
      <c r="A29" s="176" t="s">
        <v>438</v>
      </c>
      <c r="B29" s="177" t="s">
        <v>439</v>
      </c>
      <c r="C29" s="178" t="s">
        <v>441</v>
      </c>
      <c r="D29" s="209" t="s">
        <v>476</v>
      </c>
      <c r="E29" s="209" t="s">
        <v>476</v>
      </c>
    </row>
    <row r="30" spans="1:5" x14ac:dyDescent="0.25">
      <c r="A30" s="176" t="s">
        <v>440</v>
      </c>
      <c r="B30" s="177" t="s">
        <v>439</v>
      </c>
      <c r="C30" s="178" t="s">
        <v>441</v>
      </c>
      <c r="D30" s="209">
        <v>5433</v>
      </c>
      <c r="E30" s="209">
        <v>5433</v>
      </c>
    </row>
    <row r="31" spans="1:5" x14ac:dyDescent="0.25">
      <c r="A31" s="176" t="s">
        <v>442</v>
      </c>
      <c r="B31" s="177" t="s">
        <v>439</v>
      </c>
      <c r="C31" s="178" t="s">
        <v>441</v>
      </c>
      <c r="D31" s="209" t="s">
        <v>478</v>
      </c>
      <c r="E31" s="209" t="s">
        <v>478</v>
      </c>
    </row>
    <row r="32" spans="1:5" x14ac:dyDescent="0.25">
      <c r="A32" s="176" t="s">
        <v>443</v>
      </c>
      <c r="B32" s="177" t="s">
        <v>439</v>
      </c>
      <c r="C32" s="178" t="s">
        <v>441</v>
      </c>
      <c r="D32" s="209" t="s">
        <v>479</v>
      </c>
      <c r="E32" s="209" t="s">
        <v>479</v>
      </c>
    </row>
    <row r="33" spans="1:5" ht="30" x14ac:dyDescent="0.25">
      <c r="A33" s="179" t="s">
        <v>505</v>
      </c>
      <c r="B33" s="180" t="s">
        <v>749</v>
      </c>
      <c r="C33" s="181" t="s">
        <v>727</v>
      </c>
      <c r="D33" s="210" t="s">
        <v>1107</v>
      </c>
      <c r="E33" s="210" t="s">
        <v>1107</v>
      </c>
    </row>
    <row r="34" spans="1:5" x14ac:dyDescent="0.25">
      <c r="A34" s="179" t="s">
        <v>728</v>
      </c>
      <c r="B34" s="180" t="s">
        <v>749</v>
      </c>
      <c r="C34" s="181" t="s">
        <v>729</v>
      </c>
      <c r="D34" s="210">
        <v>20191007</v>
      </c>
      <c r="E34" s="210">
        <v>20191007</v>
      </c>
    </row>
    <row r="35" spans="1:5" ht="30" x14ac:dyDescent="0.25">
      <c r="A35" s="179" t="s">
        <v>489</v>
      </c>
      <c r="B35" s="180" t="s">
        <v>749</v>
      </c>
      <c r="C35" s="181" t="s">
        <v>1092</v>
      </c>
      <c r="D35" s="211" t="s">
        <v>1093</v>
      </c>
      <c r="E35" s="211" t="s">
        <v>1093</v>
      </c>
    </row>
    <row r="36" spans="1:5" ht="30" x14ac:dyDescent="0.25">
      <c r="A36" s="176" t="s">
        <v>748</v>
      </c>
      <c r="B36" s="177" t="s">
        <v>749</v>
      </c>
      <c r="C36" s="178" t="s">
        <v>750</v>
      </c>
      <c r="D36" s="209" t="str">
        <f>"False"</f>
        <v>False</v>
      </c>
      <c r="E36" s="209" t="str">
        <f>"False"</f>
        <v>False</v>
      </c>
    </row>
    <row r="37" spans="1:5" x14ac:dyDescent="0.25">
      <c r="A37" s="176" t="s">
        <v>714</v>
      </c>
      <c r="B37" s="177" t="s">
        <v>444</v>
      </c>
      <c r="C37" s="178" t="s">
        <v>717</v>
      </c>
      <c r="D37" s="209" t="b">
        <v>0</v>
      </c>
      <c r="E37" s="209" t="b">
        <v>0</v>
      </c>
    </row>
    <row r="38" spans="1:5" x14ac:dyDescent="0.25">
      <c r="A38" s="176" t="s">
        <v>715</v>
      </c>
      <c r="B38" s="177" t="s">
        <v>444</v>
      </c>
      <c r="C38" s="178" t="s">
        <v>718</v>
      </c>
    </row>
    <row r="39" spans="1:5" x14ac:dyDescent="0.25">
      <c r="A39" s="176" t="s">
        <v>716</v>
      </c>
      <c r="B39" s="177" t="s">
        <v>444</v>
      </c>
      <c r="C39" s="178" t="s">
        <v>719</v>
      </c>
    </row>
    <row r="40" spans="1:5" ht="30" x14ac:dyDescent="0.25">
      <c r="A40" s="179" t="s">
        <v>796</v>
      </c>
      <c r="B40" s="180" t="s">
        <v>444</v>
      </c>
      <c r="C40" s="181" t="s">
        <v>703</v>
      </c>
      <c r="D40" s="210" t="s">
        <v>784</v>
      </c>
      <c r="E40" s="210" t="s">
        <v>786</v>
      </c>
    </row>
    <row r="41" spans="1:5" x14ac:dyDescent="0.25">
      <c r="A41" s="179" t="s">
        <v>797</v>
      </c>
      <c r="B41" s="180" t="s">
        <v>444</v>
      </c>
      <c r="C41" s="181" t="s">
        <v>783</v>
      </c>
      <c r="D41" s="210" t="s">
        <v>795</v>
      </c>
      <c r="E41" s="210" t="s">
        <v>1911</v>
      </c>
    </row>
    <row r="42" spans="1:5" x14ac:dyDescent="0.25">
      <c r="A42" s="179" t="s">
        <v>798</v>
      </c>
      <c r="B42" s="180" t="s">
        <v>444</v>
      </c>
      <c r="C42" s="181" t="s">
        <v>789</v>
      </c>
      <c r="D42" s="210" t="s">
        <v>794</v>
      </c>
      <c r="E42" s="210" t="s">
        <v>787</v>
      </c>
    </row>
    <row r="43" spans="1:5" x14ac:dyDescent="0.25">
      <c r="A43" s="179" t="s">
        <v>815</v>
      </c>
      <c r="B43" s="180" t="s">
        <v>444</v>
      </c>
      <c r="C43" s="181" t="s">
        <v>816</v>
      </c>
      <c r="D43" s="210" t="s">
        <v>817</v>
      </c>
      <c r="E43" s="210" t="s">
        <v>818</v>
      </c>
    </row>
    <row r="44" spans="1:5" ht="30" x14ac:dyDescent="0.25">
      <c r="A44" s="179" t="s">
        <v>799</v>
      </c>
      <c r="B44" s="180" t="s">
        <v>444</v>
      </c>
      <c r="C44" s="181" t="s">
        <v>800</v>
      </c>
      <c r="D44" s="210" t="s">
        <v>785</v>
      </c>
      <c r="E44" s="210" t="s">
        <v>788</v>
      </c>
    </row>
    <row r="45" spans="1:5" x14ac:dyDescent="0.25">
      <c r="A45" s="179" t="s">
        <v>807</v>
      </c>
      <c r="B45" s="180" t="s">
        <v>444</v>
      </c>
      <c r="C45" s="181" t="s">
        <v>809</v>
      </c>
      <c r="D45" s="210" t="s">
        <v>812</v>
      </c>
      <c r="E45" s="210" t="s">
        <v>819</v>
      </c>
    </row>
    <row r="46" spans="1:5" ht="30" x14ac:dyDescent="0.25">
      <c r="A46" s="179" t="s">
        <v>808</v>
      </c>
      <c r="B46" s="180" t="s">
        <v>444</v>
      </c>
      <c r="C46" s="181" t="s">
        <v>810</v>
      </c>
      <c r="D46" s="210" t="s">
        <v>813</v>
      </c>
      <c r="E46" s="210" t="s">
        <v>814</v>
      </c>
    </row>
    <row r="47" spans="1:5" x14ac:dyDescent="0.25">
      <c r="A47" s="176" t="s">
        <v>753</v>
      </c>
      <c r="B47" s="177" t="s">
        <v>444</v>
      </c>
      <c r="C47" s="178" t="s">
        <v>754</v>
      </c>
      <c r="D47" s="209" t="s">
        <v>88</v>
      </c>
      <c r="E47" s="209" t="s">
        <v>88</v>
      </c>
    </row>
    <row r="48" spans="1:5" ht="30" x14ac:dyDescent="0.25">
      <c r="A48" s="176" t="s">
        <v>801</v>
      </c>
      <c r="B48" s="177" t="s">
        <v>444</v>
      </c>
      <c r="C48" s="178" t="s">
        <v>802</v>
      </c>
      <c r="D48" s="209" t="b">
        <v>1</v>
      </c>
      <c r="E48" s="209" t="b">
        <v>1</v>
      </c>
    </row>
    <row r="49" spans="1:5" ht="30" x14ac:dyDescent="0.25">
      <c r="A49" s="176" t="s">
        <v>823</v>
      </c>
      <c r="B49" s="177" t="s">
        <v>444</v>
      </c>
      <c r="C49" s="178" t="s">
        <v>824</v>
      </c>
    </row>
    <row r="50" spans="1:5" x14ac:dyDescent="0.25">
      <c r="A50" s="176" t="s">
        <v>706</v>
      </c>
      <c r="B50" s="177" t="s">
        <v>444</v>
      </c>
      <c r="C50" s="178" t="s">
        <v>792</v>
      </c>
      <c r="D50" s="212"/>
      <c r="E50" s="212"/>
    </row>
    <row r="51" spans="1:5" x14ac:dyDescent="0.25">
      <c r="A51" s="176" t="s">
        <v>707</v>
      </c>
      <c r="B51" s="177" t="s">
        <v>444</v>
      </c>
      <c r="C51" s="178" t="s">
        <v>704</v>
      </c>
      <c r="D51" s="212"/>
      <c r="E51" s="212"/>
    </row>
    <row r="52" spans="1:5" x14ac:dyDescent="0.25">
      <c r="A52" s="176" t="s">
        <v>708</v>
      </c>
      <c r="B52" s="177" t="s">
        <v>444</v>
      </c>
      <c r="C52" s="178" t="s">
        <v>705</v>
      </c>
      <c r="D52" s="212"/>
      <c r="E52" s="212"/>
    </row>
    <row r="53" spans="1:5" ht="30" x14ac:dyDescent="0.25">
      <c r="A53" s="176" t="s">
        <v>1131</v>
      </c>
      <c r="B53" s="177" t="s">
        <v>213</v>
      </c>
      <c r="C53" s="178" t="s">
        <v>1126</v>
      </c>
      <c r="D53" s="209" t="s">
        <v>823</v>
      </c>
      <c r="E53" s="209" t="s">
        <v>823</v>
      </c>
    </row>
    <row r="54" spans="1:5" x14ac:dyDescent="0.25">
      <c r="A54" s="176" t="s">
        <v>1132</v>
      </c>
      <c r="B54" s="177" t="s">
        <v>213</v>
      </c>
      <c r="C54" s="178" t="s">
        <v>1128</v>
      </c>
      <c r="D54" s="209" t="s">
        <v>733</v>
      </c>
      <c r="E54" s="209" t="s">
        <v>733</v>
      </c>
    </row>
    <row r="55" spans="1:5" x14ac:dyDescent="0.25">
      <c r="A55" s="176" t="s">
        <v>1134</v>
      </c>
      <c r="B55" s="177" t="s">
        <v>213</v>
      </c>
      <c r="C55" s="178" t="s">
        <v>1127</v>
      </c>
      <c r="D55" s="209" t="s">
        <v>1129</v>
      </c>
      <c r="E55" s="209" t="s">
        <v>1129</v>
      </c>
    </row>
    <row r="56" spans="1:5" x14ac:dyDescent="0.25">
      <c r="A56" s="176" t="s">
        <v>445</v>
      </c>
      <c r="B56" s="177" t="s">
        <v>446</v>
      </c>
      <c r="C56" s="178" t="s">
        <v>447</v>
      </c>
      <c r="D56" s="209" t="s">
        <v>480</v>
      </c>
      <c r="E56" s="209" t="s">
        <v>480</v>
      </c>
    </row>
    <row r="57" spans="1:5" x14ac:dyDescent="0.25">
      <c r="A57" s="176" t="s">
        <v>488</v>
      </c>
      <c r="B57" s="177" t="s">
        <v>446</v>
      </c>
      <c r="C57" s="178" t="s">
        <v>773</v>
      </c>
      <c r="D57" s="209" t="s">
        <v>774</v>
      </c>
      <c r="E57" s="209" t="s">
        <v>774</v>
      </c>
    </row>
    <row r="58" spans="1:5" x14ac:dyDescent="0.25">
      <c r="A58" s="176" t="s">
        <v>775</v>
      </c>
      <c r="B58" s="177" t="s">
        <v>446</v>
      </c>
      <c r="C58" s="178" t="s">
        <v>776</v>
      </c>
      <c r="D58" s="209">
        <v>30</v>
      </c>
      <c r="E58" s="209">
        <v>30</v>
      </c>
    </row>
    <row r="59" spans="1:5" x14ac:dyDescent="0.25">
      <c r="A59" s="176" t="s">
        <v>710</v>
      </c>
      <c r="B59" s="177" t="s">
        <v>448</v>
      </c>
      <c r="C59" s="178" t="s">
        <v>711</v>
      </c>
      <c r="D59" s="209">
        <v>12</v>
      </c>
      <c r="E59" s="209">
        <v>12</v>
      </c>
    </row>
    <row r="60" spans="1:5" x14ac:dyDescent="0.25">
      <c r="A60" s="176" t="s">
        <v>449</v>
      </c>
      <c r="B60" s="177" t="s">
        <v>448</v>
      </c>
      <c r="C60" s="178" t="s">
        <v>441</v>
      </c>
      <c r="D60" s="209" t="s">
        <v>450</v>
      </c>
      <c r="E60" s="209" t="s">
        <v>450</v>
      </c>
    </row>
    <row r="61" spans="1:5" x14ac:dyDescent="0.25">
      <c r="A61" s="176" t="s">
        <v>451</v>
      </c>
      <c r="B61" s="177" t="s">
        <v>448</v>
      </c>
      <c r="C61" s="178" t="s">
        <v>441</v>
      </c>
      <c r="D61" s="209" t="s">
        <v>452</v>
      </c>
      <c r="E61" s="209" t="s">
        <v>452</v>
      </c>
    </row>
    <row r="62" spans="1:5" x14ac:dyDescent="0.25">
      <c r="A62" s="176" t="s">
        <v>453</v>
      </c>
      <c r="B62" s="177" t="s">
        <v>454</v>
      </c>
      <c r="C62" s="178" t="s">
        <v>455</v>
      </c>
      <c r="D62" s="209">
        <v>1600</v>
      </c>
      <c r="E62" s="209">
        <v>1600</v>
      </c>
    </row>
    <row r="63" spans="1:5" ht="45" x14ac:dyDescent="0.25">
      <c r="A63" s="176" t="s">
        <v>456</v>
      </c>
      <c r="B63" s="177" t="s">
        <v>454</v>
      </c>
      <c r="C63" s="178" t="s">
        <v>457</v>
      </c>
      <c r="D63" s="209">
        <v>500</v>
      </c>
      <c r="E63" s="209">
        <v>500</v>
      </c>
    </row>
    <row r="64" spans="1:5" x14ac:dyDescent="0.25">
      <c r="A64" s="176" t="s">
        <v>458</v>
      </c>
      <c r="B64" s="177" t="s">
        <v>454</v>
      </c>
      <c r="C64" s="178" t="s">
        <v>459</v>
      </c>
      <c r="D64" s="209">
        <v>50</v>
      </c>
      <c r="E64" s="209">
        <v>50</v>
      </c>
    </row>
    <row r="65" spans="1:5" ht="30" x14ac:dyDescent="0.25">
      <c r="A65" s="176" t="s">
        <v>460</v>
      </c>
      <c r="B65" s="177" t="s">
        <v>454</v>
      </c>
      <c r="C65" s="178" t="s">
        <v>461</v>
      </c>
      <c r="D65" s="209">
        <v>3200</v>
      </c>
      <c r="E65" s="209">
        <v>3200</v>
      </c>
    </row>
    <row r="66" spans="1:5" ht="30" x14ac:dyDescent="0.25">
      <c r="A66" s="176" t="s">
        <v>506</v>
      </c>
      <c r="B66" s="177" t="s">
        <v>454</v>
      </c>
      <c r="C66" s="178" t="s">
        <v>732</v>
      </c>
    </row>
    <row r="67" spans="1:5" x14ac:dyDescent="0.25">
      <c r="A67" s="176" t="s">
        <v>462</v>
      </c>
      <c r="B67" s="177" t="s">
        <v>454</v>
      </c>
      <c r="C67" s="178" t="s">
        <v>463</v>
      </c>
      <c r="D67" s="209">
        <v>3200</v>
      </c>
      <c r="E67" s="209">
        <v>3200</v>
      </c>
    </row>
    <row r="68" spans="1:5" ht="30" x14ac:dyDescent="0.25">
      <c r="A68" s="176" t="s">
        <v>464</v>
      </c>
      <c r="B68" s="177" t="s">
        <v>465</v>
      </c>
      <c r="C68" s="178" t="s">
        <v>466</v>
      </c>
      <c r="D68" s="209">
        <v>5</v>
      </c>
      <c r="E68" s="209">
        <v>5</v>
      </c>
    </row>
    <row r="69" spans="1:5" ht="30" x14ac:dyDescent="0.25">
      <c r="A69" s="176" t="s">
        <v>467</v>
      </c>
      <c r="B69" s="177" t="s">
        <v>468</v>
      </c>
      <c r="C69" s="178" t="s">
        <v>469</v>
      </c>
      <c r="D69" s="209">
        <v>50</v>
      </c>
      <c r="E69" s="209">
        <v>50</v>
      </c>
    </row>
    <row r="70" spans="1:5" x14ac:dyDescent="0.25">
      <c r="A70" s="176" t="s">
        <v>470</v>
      </c>
      <c r="B70" s="177" t="s">
        <v>471</v>
      </c>
      <c r="C70" s="178" t="s">
        <v>472</v>
      </c>
      <c r="D70" s="209" t="s">
        <v>471</v>
      </c>
      <c r="E70" s="209" t="s">
        <v>471</v>
      </c>
    </row>
    <row r="71" spans="1:5" ht="30" x14ac:dyDescent="0.25">
      <c r="A71" s="176" t="s">
        <v>473</v>
      </c>
      <c r="B71" s="177" t="s">
        <v>471</v>
      </c>
      <c r="C71" s="178" t="s">
        <v>475</v>
      </c>
      <c r="D71" s="209" t="s">
        <v>474</v>
      </c>
      <c r="E71" s="209" t="s">
        <v>474</v>
      </c>
    </row>
    <row r="72" spans="1:5" ht="60" x14ac:dyDescent="0.25">
      <c r="A72" s="179" t="s">
        <v>757</v>
      </c>
      <c r="B72" s="180" t="s">
        <v>758</v>
      </c>
      <c r="C72" s="181" t="s">
        <v>759</v>
      </c>
      <c r="D72" s="210" t="s">
        <v>1788</v>
      </c>
      <c r="E72" s="210" t="s">
        <v>1788</v>
      </c>
    </row>
    <row r="73" spans="1:5" ht="30" x14ac:dyDescent="0.25">
      <c r="A73" s="179" t="s">
        <v>905</v>
      </c>
      <c r="B73" s="180" t="s">
        <v>906</v>
      </c>
      <c r="C73" s="181" t="s">
        <v>909</v>
      </c>
      <c r="D73" s="210" t="s">
        <v>946</v>
      </c>
      <c r="E73" s="210" t="s">
        <v>1928</v>
      </c>
    </row>
    <row r="74" spans="1:5" x14ac:dyDescent="0.25">
      <c r="A74" s="179" t="s">
        <v>907</v>
      </c>
      <c r="B74" s="180" t="s">
        <v>906</v>
      </c>
      <c r="C74" s="181" t="s">
        <v>908</v>
      </c>
      <c r="D74" s="210">
        <v>1.2</v>
      </c>
      <c r="E74" s="213">
        <v>1</v>
      </c>
    </row>
    <row r="75" spans="1:5" ht="30" x14ac:dyDescent="0.25">
      <c r="A75" s="179" t="s">
        <v>910</v>
      </c>
      <c r="B75" s="180" t="s">
        <v>906</v>
      </c>
      <c r="C75" s="181" t="s">
        <v>911</v>
      </c>
      <c r="D75" s="210" t="s">
        <v>912</v>
      </c>
      <c r="E75" s="210" t="s">
        <v>913</v>
      </c>
    </row>
    <row r="76" spans="1:5" ht="97.5" customHeight="1" x14ac:dyDescent="0.25">
      <c r="A76" s="179" t="s">
        <v>1793</v>
      </c>
      <c r="B76" s="180" t="s">
        <v>906</v>
      </c>
      <c r="C76" s="181" t="s">
        <v>1794</v>
      </c>
      <c r="D76" s="210" t="s">
        <v>1795</v>
      </c>
      <c r="E76" s="210" t="s">
        <v>1932</v>
      </c>
    </row>
    <row r="77" spans="1:5" x14ac:dyDescent="0.25">
      <c r="A77" s="179" t="s">
        <v>1927</v>
      </c>
      <c r="B77" s="180" t="s">
        <v>906</v>
      </c>
      <c r="C77" s="181" t="s">
        <v>1929</v>
      </c>
      <c r="D77" s="210" t="b">
        <v>1</v>
      </c>
      <c r="E77" s="210" t="b">
        <v>0</v>
      </c>
    </row>
    <row r="78" spans="1:5" x14ac:dyDescent="0.25">
      <c r="A78" s="179" t="s">
        <v>1931</v>
      </c>
      <c r="B78" s="180" t="s">
        <v>906</v>
      </c>
      <c r="C78" s="181" t="s">
        <v>1930</v>
      </c>
      <c r="D78" s="210" t="b">
        <v>1</v>
      </c>
      <c r="E78" s="210" t="b">
        <v>0</v>
      </c>
    </row>
  </sheetData>
  <sheetProtection selectLockedCells="1"/>
  <pageMargins left="0.25" right="0.25" top="0.75" bottom="0.75" header="0.3" footer="0.3"/>
  <pageSetup paperSize="9" scale="44"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204"/>
  <sheetViews>
    <sheetView showGridLines="0" zoomScaleNormal="100" workbookViewId="0">
      <pane xSplit="3" ySplit="1" topLeftCell="D2" activePane="bottomRight" state="frozen"/>
      <selection pane="topRight" activeCell="D1" sqref="D1"/>
      <selection pane="bottomLeft" activeCell="A2" sqref="A2"/>
      <selection pane="bottomRight"/>
    </sheetView>
  </sheetViews>
  <sheetFormatPr defaultRowHeight="15" customHeight="1" x14ac:dyDescent="0.25"/>
  <cols>
    <col min="1" max="1" width="46.7109375" style="225" customWidth="1"/>
    <col min="2" max="2" width="23.28515625" style="219" customWidth="1"/>
    <col min="3" max="3" width="64.5703125" style="217" customWidth="1"/>
    <col min="4" max="4" width="43.85546875" style="219" customWidth="1"/>
    <col min="5" max="5" width="13.28515625" style="219" customWidth="1"/>
    <col min="6" max="6" width="15.42578125" style="219" customWidth="1"/>
    <col min="7" max="7" width="12.7109375" style="226" customWidth="1"/>
    <col min="8" max="8" width="39.7109375" style="219" customWidth="1"/>
    <col min="9" max="9" width="11.28515625" style="219" customWidth="1"/>
    <col min="10" max="10" width="11" style="219" customWidth="1"/>
    <col min="11" max="11" width="18.5703125" style="219" customWidth="1"/>
    <col min="12" max="12" width="24.85546875" style="219" customWidth="1"/>
    <col min="13" max="13" width="41.28515625" style="219" customWidth="1"/>
    <col min="14" max="14" width="14.85546875" style="219" customWidth="1"/>
    <col min="15" max="15" width="103.85546875" style="219" customWidth="1"/>
    <col min="16" max="16" width="15.140625" style="219" customWidth="1"/>
    <col min="17" max="17" width="13.42578125" style="219" customWidth="1"/>
    <col min="18" max="19" width="13.42578125" style="229" customWidth="1"/>
    <col min="20" max="21" width="13.28515625" style="219" customWidth="1"/>
    <col min="22" max="23" width="15.140625" style="219" customWidth="1"/>
    <col min="24" max="25" width="20.5703125" style="219" customWidth="1"/>
    <col min="26" max="26" width="59.140625" style="219" customWidth="1"/>
    <col min="27" max="27" width="12.28515625" style="219" customWidth="1"/>
    <col min="28" max="28" width="11.5703125" style="219" customWidth="1"/>
    <col min="29" max="29" width="24.28515625" style="230" customWidth="1"/>
    <col min="30" max="30" width="10.5703125" style="230" customWidth="1"/>
    <col min="31" max="31" width="12.85546875" style="219" customWidth="1"/>
    <col min="32" max="32" width="46" style="230" customWidth="1"/>
    <col min="33" max="33" width="18.5703125" style="219" customWidth="1"/>
    <col min="34" max="35" width="22.5703125" style="219" customWidth="1"/>
    <col min="36" max="43" width="16.140625" style="229" customWidth="1"/>
    <col min="44" max="44" width="30.42578125" style="219" customWidth="1"/>
    <col min="45" max="45" width="64.28515625" style="219" customWidth="1"/>
    <col min="46" max="16384" width="9.140625" style="219"/>
  </cols>
  <sheetData>
    <row r="1" spans="1:45" s="214" customFormat="1" ht="30" customHeight="1" x14ac:dyDescent="0.25">
      <c r="A1" s="243" t="s">
        <v>1133</v>
      </c>
      <c r="B1" s="244" t="s">
        <v>289</v>
      </c>
      <c r="C1" s="244" t="s">
        <v>2089</v>
      </c>
      <c r="D1" s="244" t="s">
        <v>2090</v>
      </c>
      <c r="E1" s="244" t="s">
        <v>388</v>
      </c>
      <c r="F1" s="244" t="s">
        <v>1221</v>
      </c>
      <c r="G1" s="245" t="s">
        <v>486</v>
      </c>
      <c r="H1" s="244" t="s">
        <v>945</v>
      </c>
      <c r="I1" s="244" t="s">
        <v>184</v>
      </c>
      <c r="J1" s="244" t="s">
        <v>61</v>
      </c>
      <c r="K1" s="244" t="s">
        <v>59</v>
      </c>
      <c r="L1" s="244" t="s">
        <v>949</v>
      </c>
      <c r="M1" s="244" t="s">
        <v>950</v>
      </c>
      <c r="N1" s="244" t="s">
        <v>1106</v>
      </c>
      <c r="O1" s="244" t="s">
        <v>1721</v>
      </c>
      <c r="P1" s="244" t="s">
        <v>831</v>
      </c>
      <c r="Q1" s="244" t="s">
        <v>736</v>
      </c>
      <c r="R1" s="246" t="s">
        <v>1189</v>
      </c>
      <c r="S1" s="246" t="s">
        <v>741</v>
      </c>
      <c r="T1" s="244" t="s">
        <v>70</v>
      </c>
      <c r="U1" s="244" t="s">
        <v>71</v>
      </c>
      <c r="V1" s="244" t="s">
        <v>58</v>
      </c>
      <c r="W1" s="244" t="s">
        <v>760</v>
      </c>
      <c r="X1" s="244" t="s">
        <v>838</v>
      </c>
      <c r="Y1" s="244" t="s">
        <v>1165</v>
      </c>
      <c r="Z1" s="244" t="s">
        <v>832</v>
      </c>
      <c r="AA1" s="244" t="s">
        <v>1525</v>
      </c>
      <c r="AB1" s="244" t="s">
        <v>425</v>
      </c>
      <c r="AC1" s="247" t="s">
        <v>932</v>
      </c>
      <c r="AD1" s="247" t="s">
        <v>1530</v>
      </c>
      <c r="AE1" s="244" t="s">
        <v>858</v>
      </c>
      <c r="AF1" s="248" t="s">
        <v>1130</v>
      </c>
      <c r="AG1" s="244" t="s">
        <v>879</v>
      </c>
      <c r="AH1" s="244" t="s">
        <v>884</v>
      </c>
      <c r="AI1" s="244" t="s">
        <v>880</v>
      </c>
      <c r="AJ1" s="246" t="s">
        <v>927</v>
      </c>
      <c r="AK1" s="246" t="s">
        <v>1102</v>
      </c>
      <c r="AL1" s="246" t="s">
        <v>929</v>
      </c>
      <c r="AM1" s="246" t="s">
        <v>934</v>
      </c>
      <c r="AN1" s="246" t="s">
        <v>935</v>
      </c>
      <c r="AO1" s="246" t="s">
        <v>940</v>
      </c>
      <c r="AP1" s="246" t="s">
        <v>928</v>
      </c>
      <c r="AQ1" s="246" t="s">
        <v>1142</v>
      </c>
      <c r="AR1" s="244" t="s">
        <v>66</v>
      </c>
      <c r="AS1" s="244" t="s">
        <v>0</v>
      </c>
    </row>
    <row r="2" spans="1:45" s="218" customFormat="1" ht="15" customHeight="1" x14ac:dyDescent="0.25">
      <c r="A2" s="215" t="s">
        <v>1013</v>
      </c>
      <c r="B2" s="216" t="s">
        <v>1222</v>
      </c>
      <c r="C2" s="217" t="s">
        <v>1724</v>
      </c>
      <c r="D2" s="218" t="s">
        <v>779</v>
      </c>
      <c r="E2" s="218" t="s">
        <v>779</v>
      </c>
      <c r="F2" s="219" t="s">
        <v>1222</v>
      </c>
      <c r="G2" s="220" t="s">
        <v>700</v>
      </c>
      <c r="H2" s="221" t="s">
        <v>1013</v>
      </c>
      <c r="I2" s="218">
        <v>2018</v>
      </c>
      <c r="J2" s="218">
        <v>2018</v>
      </c>
      <c r="K2" s="218" t="s">
        <v>781</v>
      </c>
      <c r="L2" s="221" t="s">
        <v>1012</v>
      </c>
      <c r="M2" s="221" t="s">
        <v>1011</v>
      </c>
      <c r="N2" s="221"/>
      <c r="O2" s="221" t="s">
        <v>825</v>
      </c>
      <c r="Q2" s="221" t="s">
        <v>738</v>
      </c>
      <c r="R2" s="222"/>
      <c r="S2" s="222">
        <v>32647</v>
      </c>
      <c r="T2" s="223" t="s">
        <v>780</v>
      </c>
      <c r="U2" s="218">
        <v>20190725</v>
      </c>
      <c r="V2" s="219" t="s">
        <v>91</v>
      </c>
      <c r="X2" s="218" t="s">
        <v>88</v>
      </c>
      <c r="AC2" s="224"/>
      <c r="AD2" s="224"/>
      <c r="AF2" s="224"/>
      <c r="AJ2" s="222"/>
      <c r="AK2" s="222"/>
      <c r="AL2" s="222"/>
      <c r="AM2" s="222"/>
      <c r="AN2" s="222"/>
      <c r="AO2" s="222"/>
      <c r="AP2" s="222"/>
      <c r="AQ2" s="222"/>
      <c r="AS2" s="221" t="s">
        <v>782</v>
      </c>
    </row>
    <row r="3" spans="1:45" ht="15" customHeight="1" x14ac:dyDescent="0.25">
      <c r="B3" s="216"/>
      <c r="C3" s="217" t="s">
        <v>1725</v>
      </c>
      <c r="D3" s="219" t="s">
        <v>1153</v>
      </c>
      <c r="E3" s="219" t="s">
        <v>1146</v>
      </c>
      <c r="F3" s="219" t="s">
        <v>906</v>
      </c>
      <c r="G3" s="226" t="s">
        <v>700</v>
      </c>
      <c r="H3" s="227" t="s">
        <v>1154</v>
      </c>
      <c r="I3" s="219">
        <v>2019</v>
      </c>
      <c r="J3" s="219">
        <v>2019</v>
      </c>
      <c r="K3" s="219" t="s">
        <v>65</v>
      </c>
      <c r="L3" s="228" t="s">
        <v>1155</v>
      </c>
      <c r="M3" s="219" t="s">
        <v>1156</v>
      </c>
      <c r="O3" s="219" t="s">
        <v>1233</v>
      </c>
      <c r="T3" s="223" t="s">
        <v>1093</v>
      </c>
      <c r="U3" s="229">
        <v>20191007</v>
      </c>
      <c r="V3" s="219" t="s">
        <v>72</v>
      </c>
      <c r="W3" s="223" t="s">
        <v>761</v>
      </c>
      <c r="X3" s="219" t="s">
        <v>738</v>
      </c>
      <c r="AS3" s="219" t="s">
        <v>150</v>
      </c>
    </row>
    <row r="4" spans="1:45" ht="15" customHeight="1" x14ac:dyDescent="0.25">
      <c r="B4" s="216"/>
      <c r="C4" s="217" t="s">
        <v>1726</v>
      </c>
      <c r="D4" s="219" t="s">
        <v>1143</v>
      </c>
      <c r="E4" s="219" t="s">
        <v>1146</v>
      </c>
      <c r="F4" s="219" t="s">
        <v>906</v>
      </c>
      <c r="G4" s="226" t="s">
        <v>700</v>
      </c>
      <c r="H4" s="227" t="s">
        <v>65</v>
      </c>
      <c r="I4" s="219">
        <v>2019</v>
      </c>
      <c r="J4" s="219">
        <v>2019</v>
      </c>
      <c r="K4" s="219" t="s">
        <v>65</v>
      </c>
      <c r="L4" s="228" t="s">
        <v>1147</v>
      </c>
      <c r="M4" s="219" t="s">
        <v>1148</v>
      </c>
      <c r="O4" s="219" t="s">
        <v>1233</v>
      </c>
      <c r="T4" s="223" t="s">
        <v>1093</v>
      </c>
      <c r="U4" s="229">
        <v>20191007</v>
      </c>
      <c r="V4" s="219" t="s">
        <v>72</v>
      </c>
      <c r="W4" s="223" t="s">
        <v>761</v>
      </c>
      <c r="X4" s="219" t="s">
        <v>738</v>
      </c>
      <c r="AS4" s="219" t="s">
        <v>150</v>
      </c>
    </row>
    <row r="5" spans="1:45" ht="15" customHeight="1" x14ac:dyDescent="0.25">
      <c r="B5" s="216"/>
      <c r="C5" s="217" t="s">
        <v>1727</v>
      </c>
      <c r="D5" s="219" t="s">
        <v>1144</v>
      </c>
      <c r="E5" s="219" t="s">
        <v>1146</v>
      </c>
      <c r="F5" s="219" t="s">
        <v>906</v>
      </c>
      <c r="G5" s="226" t="s">
        <v>700</v>
      </c>
      <c r="H5" s="227" t="s">
        <v>1145</v>
      </c>
      <c r="I5" s="219">
        <v>2019</v>
      </c>
      <c r="J5" s="219">
        <v>2019</v>
      </c>
      <c r="K5" s="219" t="s">
        <v>65</v>
      </c>
      <c r="L5" s="228" t="s">
        <v>1150</v>
      </c>
      <c r="M5" s="219" t="s">
        <v>1149</v>
      </c>
      <c r="T5" s="223" t="s">
        <v>1152</v>
      </c>
      <c r="U5" s="229">
        <v>20191007</v>
      </c>
      <c r="V5" s="219" t="s">
        <v>72</v>
      </c>
      <c r="W5" s="223" t="s">
        <v>761</v>
      </c>
      <c r="X5" s="219" t="s">
        <v>738</v>
      </c>
      <c r="AR5" s="219" t="s">
        <v>1151</v>
      </c>
      <c r="AS5" s="219" t="s">
        <v>150</v>
      </c>
    </row>
    <row r="6" spans="1:45" ht="15" customHeight="1" x14ac:dyDescent="0.25">
      <c r="A6" s="225" t="s">
        <v>1014</v>
      </c>
      <c r="B6" s="216" t="s">
        <v>1222</v>
      </c>
      <c r="C6" s="217" t="s">
        <v>1736</v>
      </c>
      <c r="D6" s="219" t="s">
        <v>793</v>
      </c>
      <c r="E6" s="219" t="s">
        <v>733</v>
      </c>
      <c r="F6" s="219" t="s">
        <v>1222</v>
      </c>
      <c r="G6" s="226" t="s">
        <v>700</v>
      </c>
      <c r="H6" s="219" t="s">
        <v>1014</v>
      </c>
      <c r="I6" s="219">
        <v>2019</v>
      </c>
      <c r="J6" s="219">
        <v>2018</v>
      </c>
      <c r="K6" s="219" t="s">
        <v>268</v>
      </c>
      <c r="L6" s="219" t="s">
        <v>1141</v>
      </c>
      <c r="M6" s="219" t="s">
        <v>1513</v>
      </c>
      <c r="O6" s="219" t="s">
        <v>811</v>
      </c>
      <c r="T6" s="223" t="s">
        <v>821</v>
      </c>
      <c r="U6" s="219">
        <v>20190805</v>
      </c>
      <c r="V6" s="219" t="s">
        <v>91</v>
      </c>
      <c r="W6" s="223"/>
      <c r="X6" s="219" t="s">
        <v>88</v>
      </c>
      <c r="AB6" s="219" t="s">
        <v>1244</v>
      </c>
      <c r="AS6" s="219" t="s">
        <v>822</v>
      </c>
    </row>
    <row r="7" spans="1:45" ht="15" customHeight="1" x14ac:dyDescent="0.25">
      <c r="A7" s="225" t="s">
        <v>1263</v>
      </c>
      <c r="B7" s="219" t="s">
        <v>1273</v>
      </c>
      <c r="C7" s="217" t="s">
        <v>1728</v>
      </c>
      <c r="D7" s="219" t="s">
        <v>1209</v>
      </c>
      <c r="E7" s="219" t="s">
        <v>213</v>
      </c>
      <c r="F7" s="219" t="s">
        <v>1220</v>
      </c>
      <c r="G7" s="226" t="s">
        <v>700</v>
      </c>
      <c r="H7" s="228" t="s">
        <v>1017</v>
      </c>
      <c r="I7" s="219">
        <v>2019</v>
      </c>
      <c r="J7" s="219">
        <v>2018</v>
      </c>
      <c r="K7" s="219" t="s">
        <v>826</v>
      </c>
      <c r="L7" s="228" t="s">
        <v>1137</v>
      </c>
      <c r="M7" s="228" t="s">
        <v>1003</v>
      </c>
      <c r="N7" s="228" t="s">
        <v>1023</v>
      </c>
      <c r="O7" s="219" t="s">
        <v>1055</v>
      </c>
      <c r="P7" s="219" t="s">
        <v>834</v>
      </c>
      <c r="Q7" s="219" t="s">
        <v>849</v>
      </c>
      <c r="U7" s="219">
        <v>20190617</v>
      </c>
      <c r="V7" s="219" t="s">
        <v>91</v>
      </c>
      <c r="X7" s="219" t="s">
        <v>1196</v>
      </c>
      <c r="Y7" s="219" t="s">
        <v>87</v>
      </c>
      <c r="Z7" s="219" t="s">
        <v>856</v>
      </c>
      <c r="AB7" s="219" t="s">
        <v>1247</v>
      </c>
      <c r="AC7" s="230" t="s">
        <v>855</v>
      </c>
      <c r="AE7" s="219" t="s">
        <v>859</v>
      </c>
    </row>
    <row r="8" spans="1:45" ht="15" customHeight="1" x14ac:dyDescent="0.25">
      <c r="A8" s="225" t="s">
        <v>1263</v>
      </c>
      <c r="B8" s="219" t="s">
        <v>1273</v>
      </c>
      <c r="C8" s="217" t="s">
        <v>1729</v>
      </c>
      <c r="D8" s="219" t="s">
        <v>1210</v>
      </c>
      <c r="E8" s="219" t="s">
        <v>213</v>
      </c>
      <c r="F8" s="219" t="s">
        <v>1220</v>
      </c>
      <c r="G8" s="226" t="s">
        <v>700</v>
      </c>
      <c r="H8" s="228" t="s">
        <v>1017</v>
      </c>
      <c r="I8" s="219">
        <v>2019</v>
      </c>
      <c r="J8" s="219">
        <v>2018</v>
      </c>
      <c r="K8" s="219" t="s">
        <v>826</v>
      </c>
      <c r="L8" s="228" t="s">
        <v>1137</v>
      </c>
      <c r="M8" s="228" t="s">
        <v>1157</v>
      </c>
      <c r="N8" s="228" t="s">
        <v>1023</v>
      </c>
      <c r="O8" s="219" t="s">
        <v>1055</v>
      </c>
      <c r="P8" s="219" t="s">
        <v>834</v>
      </c>
      <c r="Q8" s="219" t="s">
        <v>849</v>
      </c>
      <c r="U8" s="219">
        <v>20190617</v>
      </c>
      <c r="V8" s="219" t="s">
        <v>91</v>
      </c>
      <c r="X8" s="219" t="s">
        <v>1196</v>
      </c>
      <c r="Y8" s="219" t="s">
        <v>87</v>
      </c>
      <c r="Z8" s="219" t="s">
        <v>854</v>
      </c>
      <c r="AB8" s="219" t="s">
        <v>1247</v>
      </c>
      <c r="AC8" s="230" t="s">
        <v>855</v>
      </c>
      <c r="AE8" s="219" t="s">
        <v>859</v>
      </c>
    </row>
    <row r="9" spans="1:45" ht="15" customHeight="1" x14ac:dyDescent="0.25">
      <c r="A9" s="225" t="s">
        <v>1263</v>
      </c>
      <c r="B9" s="219" t="s">
        <v>1273</v>
      </c>
      <c r="C9" s="217" t="s">
        <v>1516</v>
      </c>
      <c r="D9" s="219" t="s">
        <v>1211</v>
      </c>
      <c r="E9" s="219" t="s">
        <v>213</v>
      </c>
      <c r="F9" s="219" t="s">
        <v>1220</v>
      </c>
      <c r="G9" s="226" t="s">
        <v>700</v>
      </c>
      <c r="H9" s="228" t="s">
        <v>1017</v>
      </c>
      <c r="I9" s="219">
        <v>2019</v>
      </c>
      <c r="J9" s="219">
        <v>2018</v>
      </c>
      <c r="K9" s="219" t="s">
        <v>826</v>
      </c>
      <c r="L9" s="228" t="s">
        <v>1137</v>
      </c>
      <c r="M9" s="228" t="s">
        <v>1004</v>
      </c>
      <c r="N9" s="228" t="s">
        <v>1023</v>
      </c>
      <c r="O9" s="219" t="s">
        <v>1055</v>
      </c>
      <c r="P9" s="219" t="s">
        <v>834</v>
      </c>
      <c r="Q9" s="219" t="s">
        <v>849</v>
      </c>
      <c r="U9" s="219">
        <v>20190617</v>
      </c>
      <c r="V9" s="219" t="s">
        <v>91</v>
      </c>
      <c r="X9" s="219" t="s">
        <v>1196</v>
      </c>
      <c r="Y9" s="219" t="s">
        <v>87</v>
      </c>
      <c r="Z9" s="219" t="s">
        <v>856</v>
      </c>
      <c r="AB9" s="219" t="s">
        <v>1244</v>
      </c>
      <c r="AC9" s="230" t="s">
        <v>883</v>
      </c>
      <c r="AE9" s="219" t="s">
        <v>859</v>
      </c>
      <c r="AF9" s="230" t="s">
        <v>1135</v>
      </c>
    </row>
    <row r="10" spans="1:45" ht="15" customHeight="1" x14ac:dyDescent="0.25">
      <c r="A10" s="225" t="s">
        <v>1263</v>
      </c>
      <c r="B10" s="219" t="s">
        <v>1273</v>
      </c>
      <c r="C10" s="217" t="s">
        <v>1730</v>
      </c>
      <c r="D10" s="219" t="s">
        <v>1526</v>
      </c>
      <c r="E10" s="219" t="s">
        <v>213</v>
      </c>
      <c r="F10" s="219" t="s">
        <v>1220</v>
      </c>
      <c r="G10" s="226" t="s">
        <v>700</v>
      </c>
      <c r="H10" s="228" t="s">
        <v>1017</v>
      </c>
      <c r="I10" s="219">
        <v>2019</v>
      </c>
      <c r="J10" s="219">
        <v>2018</v>
      </c>
      <c r="K10" s="219" t="s">
        <v>826</v>
      </c>
      <c r="L10" s="228" t="s">
        <v>1137</v>
      </c>
      <c r="M10" s="228" t="s">
        <v>1527</v>
      </c>
      <c r="N10" s="228" t="s">
        <v>1023</v>
      </c>
      <c r="O10" s="219" t="s">
        <v>1055</v>
      </c>
      <c r="P10" s="219" t="s">
        <v>834</v>
      </c>
      <c r="Q10" s="219" t="s">
        <v>849</v>
      </c>
      <c r="U10" s="219">
        <v>20190617</v>
      </c>
      <c r="V10" s="219" t="s">
        <v>91</v>
      </c>
      <c r="X10" s="219" t="s">
        <v>1196</v>
      </c>
      <c r="Y10" s="219" t="s">
        <v>87</v>
      </c>
      <c r="Z10" s="219" t="s">
        <v>854</v>
      </c>
      <c r="AA10" s="219" t="s">
        <v>1528</v>
      </c>
      <c r="AB10" s="219" t="s">
        <v>1246</v>
      </c>
      <c r="AC10" s="230" t="s">
        <v>1529</v>
      </c>
      <c r="AD10" s="230" t="s">
        <v>1557</v>
      </c>
      <c r="AE10" s="219" t="s">
        <v>859</v>
      </c>
    </row>
    <row r="11" spans="1:45" ht="15" customHeight="1" x14ac:dyDescent="0.25">
      <c r="A11" s="225" t="s">
        <v>1263</v>
      </c>
      <c r="B11" s="219" t="s">
        <v>1296</v>
      </c>
      <c r="C11" s="217" t="s">
        <v>1731</v>
      </c>
      <c r="D11" s="219" t="s">
        <v>1540</v>
      </c>
      <c r="E11" s="219" t="s">
        <v>213</v>
      </c>
      <c r="F11" s="219" t="s">
        <v>1220</v>
      </c>
      <c r="G11" s="226" t="s">
        <v>700</v>
      </c>
      <c r="H11" s="228" t="s">
        <v>1541</v>
      </c>
      <c r="I11" s="219">
        <v>2019</v>
      </c>
      <c r="J11" s="219">
        <v>2018</v>
      </c>
      <c r="K11" s="219" t="s">
        <v>1545</v>
      </c>
      <c r="L11" s="228" t="s">
        <v>1542</v>
      </c>
      <c r="M11" s="228" t="s">
        <v>1543</v>
      </c>
      <c r="N11" s="228" t="s">
        <v>1024</v>
      </c>
      <c r="O11" s="219" t="s">
        <v>1544</v>
      </c>
      <c r="P11" s="219" t="s">
        <v>834</v>
      </c>
      <c r="Q11" s="219" t="s">
        <v>848</v>
      </c>
      <c r="U11" s="219">
        <v>20190930</v>
      </c>
      <c r="V11" s="219" t="s">
        <v>91</v>
      </c>
      <c r="X11" s="219" t="s">
        <v>1196</v>
      </c>
      <c r="Y11" s="219" t="s">
        <v>87</v>
      </c>
      <c r="Z11" s="219" t="s">
        <v>1299</v>
      </c>
      <c r="AB11" s="219" t="s">
        <v>1244</v>
      </c>
      <c r="AF11" s="230" t="s">
        <v>1547</v>
      </c>
      <c r="AQ11" s="229" t="s">
        <v>87</v>
      </c>
    </row>
    <row r="12" spans="1:45" ht="15" customHeight="1" x14ac:dyDescent="0.25">
      <c r="A12" s="225" t="s">
        <v>1263</v>
      </c>
      <c r="B12" s="219" t="s">
        <v>1304</v>
      </c>
      <c r="C12" s="217" t="s">
        <v>1306</v>
      </c>
      <c r="D12" s="219" t="s">
        <v>1548</v>
      </c>
      <c r="E12" s="219" t="s">
        <v>213</v>
      </c>
      <c r="F12" s="219" t="s">
        <v>1220</v>
      </c>
      <c r="G12" s="226" t="s">
        <v>700</v>
      </c>
      <c r="H12" s="228" t="s">
        <v>1549</v>
      </c>
      <c r="I12" s="219">
        <v>2019</v>
      </c>
      <c r="J12" s="219">
        <v>2018</v>
      </c>
      <c r="K12" s="219" t="s">
        <v>1551</v>
      </c>
      <c r="L12" s="228" t="s">
        <v>1542</v>
      </c>
      <c r="M12" s="228" t="s">
        <v>1566</v>
      </c>
      <c r="N12" s="228" t="s">
        <v>1024</v>
      </c>
      <c r="O12" s="219" t="s">
        <v>1550</v>
      </c>
      <c r="P12" s="219" t="s">
        <v>834</v>
      </c>
      <c r="Q12" s="219" t="s">
        <v>848</v>
      </c>
      <c r="U12" s="219">
        <v>20190911</v>
      </c>
      <c r="V12" s="219" t="s">
        <v>91</v>
      </c>
      <c r="X12" s="219" t="s">
        <v>1196</v>
      </c>
      <c r="Y12" s="219" t="s">
        <v>87</v>
      </c>
      <c r="Z12" s="219" t="s">
        <v>1570</v>
      </c>
      <c r="AB12" s="219" t="s">
        <v>1307</v>
      </c>
      <c r="AF12" s="230" t="s">
        <v>1547</v>
      </c>
      <c r="AQ12" s="229" t="s">
        <v>87</v>
      </c>
    </row>
    <row r="13" spans="1:45" ht="15" customHeight="1" x14ac:dyDescent="0.25">
      <c r="A13" s="225" t="s">
        <v>1263</v>
      </c>
      <c r="B13" s="219" t="s">
        <v>1304</v>
      </c>
      <c r="C13" s="217" t="s">
        <v>1553</v>
      </c>
      <c r="D13" s="219" t="s">
        <v>1552</v>
      </c>
      <c r="E13" s="219" t="s">
        <v>213</v>
      </c>
      <c r="F13" s="219" t="s">
        <v>1220</v>
      </c>
      <c r="G13" s="226" t="s">
        <v>700</v>
      </c>
      <c r="H13" s="228" t="s">
        <v>1549</v>
      </c>
      <c r="I13" s="219">
        <v>2019</v>
      </c>
      <c r="J13" s="219">
        <v>2018</v>
      </c>
      <c r="K13" s="219" t="s">
        <v>1551</v>
      </c>
      <c r="L13" s="228" t="s">
        <v>1542</v>
      </c>
      <c r="M13" s="228" t="s">
        <v>1565</v>
      </c>
      <c r="N13" s="228" t="s">
        <v>1024</v>
      </c>
      <c r="O13" s="219" t="s">
        <v>1550</v>
      </c>
      <c r="P13" s="219" t="s">
        <v>834</v>
      </c>
      <c r="Q13" s="219" t="s">
        <v>848</v>
      </c>
      <c r="U13" s="219">
        <v>20190911</v>
      </c>
      <c r="V13" s="219" t="s">
        <v>91</v>
      </c>
      <c r="X13" s="219" t="s">
        <v>1196</v>
      </c>
      <c r="Y13" s="219" t="s">
        <v>87</v>
      </c>
      <c r="Z13" s="219" t="s">
        <v>1571</v>
      </c>
      <c r="AB13" s="219" t="s">
        <v>1307</v>
      </c>
      <c r="AF13" s="230" t="s">
        <v>1547</v>
      </c>
      <c r="AQ13" s="229" t="s">
        <v>87</v>
      </c>
    </row>
    <row r="14" spans="1:45" ht="15" customHeight="1" x14ac:dyDescent="0.25">
      <c r="A14" s="225" t="s">
        <v>1263</v>
      </c>
      <c r="B14" s="219" t="s">
        <v>1304</v>
      </c>
      <c r="C14" s="217" t="s">
        <v>1555</v>
      </c>
      <c r="D14" s="219" t="s">
        <v>1554</v>
      </c>
      <c r="E14" s="219" t="s">
        <v>213</v>
      </c>
      <c r="F14" s="219" t="s">
        <v>1220</v>
      </c>
      <c r="G14" s="226" t="s">
        <v>700</v>
      </c>
      <c r="H14" s="228" t="s">
        <v>1549</v>
      </c>
      <c r="I14" s="219">
        <v>2019</v>
      </c>
      <c r="J14" s="219">
        <v>2018</v>
      </c>
      <c r="K14" s="219" t="s">
        <v>1551</v>
      </c>
      <c r="L14" s="228" t="s">
        <v>1542</v>
      </c>
      <c r="M14" s="228" t="s">
        <v>1556</v>
      </c>
      <c r="N14" s="228" t="s">
        <v>1024</v>
      </c>
      <c r="O14" s="219" t="s">
        <v>1550</v>
      </c>
      <c r="P14" s="219" t="s">
        <v>834</v>
      </c>
      <c r="Q14" s="219" t="s">
        <v>848</v>
      </c>
      <c r="U14" s="219">
        <v>20190911</v>
      </c>
      <c r="V14" s="219" t="s">
        <v>91</v>
      </c>
      <c r="X14" s="219" t="s">
        <v>1196</v>
      </c>
      <c r="Y14" s="219" t="s">
        <v>87</v>
      </c>
      <c r="Z14" s="219" t="s">
        <v>1571</v>
      </c>
      <c r="AA14" s="219" t="s">
        <v>1572</v>
      </c>
      <c r="AB14" s="219" t="s">
        <v>1246</v>
      </c>
      <c r="AC14" s="230" t="s">
        <v>1529</v>
      </c>
      <c r="AD14" s="230" t="s">
        <v>1558</v>
      </c>
      <c r="AF14" s="230" t="s">
        <v>1547</v>
      </c>
      <c r="AQ14" s="229" t="s">
        <v>87</v>
      </c>
    </row>
    <row r="15" spans="1:45" ht="15" customHeight="1" x14ac:dyDescent="0.25">
      <c r="A15" s="225" t="s">
        <v>1263</v>
      </c>
      <c r="B15" s="219" t="s">
        <v>1304</v>
      </c>
      <c r="C15" s="217" t="s">
        <v>1559</v>
      </c>
      <c r="D15" s="219" t="s">
        <v>1562</v>
      </c>
      <c r="E15" s="219" t="s">
        <v>213</v>
      </c>
      <c r="F15" s="219" t="s">
        <v>1220</v>
      </c>
      <c r="G15" s="226" t="s">
        <v>700</v>
      </c>
      <c r="H15" s="228" t="s">
        <v>1563</v>
      </c>
      <c r="I15" s="219">
        <v>2019</v>
      </c>
      <c r="J15" s="219">
        <v>2018</v>
      </c>
      <c r="K15" s="219" t="s">
        <v>1551</v>
      </c>
      <c r="L15" s="228" t="s">
        <v>1542</v>
      </c>
      <c r="M15" s="228" t="s">
        <v>1564</v>
      </c>
      <c r="N15" s="228" t="s">
        <v>1024</v>
      </c>
      <c r="O15" s="219" t="s">
        <v>1575</v>
      </c>
      <c r="P15" s="219" t="s">
        <v>834</v>
      </c>
      <c r="Q15" s="219" t="s">
        <v>848</v>
      </c>
      <c r="U15" s="219">
        <v>20190911</v>
      </c>
      <c r="V15" s="219" t="s">
        <v>91</v>
      </c>
      <c r="X15" s="219" t="s">
        <v>1196</v>
      </c>
      <c r="Y15" s="219" t="s">
        <v>87</v>
      </c>
      <c r="Z15" s="219" t="s">
        <v>1574</v>
      </c>
      <c r="AB15" s="219" t="s">
        <v>1311</v>
      </c>
      <c r="AF15" s="230" t="s">
        <v>1547</v>
      </c>
      <c r="AQ15" s="229" t="s">
        <v>87</v>
      </c>
    </row>
    <row r="16" spans="1:45" ht="15" customHeight="1" x14ac:dyDescent="0.25">
      <c r="A16" s="225" t="s">
        <v>1263</v>
      </c>
      <c r="B16" s="219" t="s">
        <v>1304</v>
      </c>
      <c r="C16" s="217" t="s">
        <v>1791</v>
      </c>
      <c r="D16" s="219" t="s">
        <v>1560</v>
      </c>
      <c r="E16" s="219" t="s">
        <v>213</v>
      </c>
      <c r="F16" s="219" t="s">
        <v>1220</v>
      </c>
      <c r="G16" s="226" t="s">
        <v>700</v>
      </c>
      <c r="H16" s="228" t="s">
        <v>1563</v>
      </c>
      <c r="I16" s="219">
        <v>2019</v>
      </c>
      <c r="J16" s="219">
        <v>2018</v>
      </c>
      <c r="K16" s="219" t="s">
        <v>1551</v>
      </c>
      <c r="L16" s="228" t="s">
        <v>1542</v>
      </c>
      <c r="M16" s="228" t="s">
        <v>1561</v>
      </c>
      <c r="N16" s="228" t="s">
        <v>1024</v>
      </c>
      <c r="O16" s="219" t="s">
        <v>1575</v>
      </c>
      <c r="P16" s="219" t="s">
        <v>834</v>
      </c>
      <c r="Q16" s="219" t="s">
        <v>848</v>
      </c>
      <c r="U16" s="219">
        <v>20190911</v>
      </c>
      <c r="V16" s="219" t="s">
        <v>91</v>
      </c>
      <c r="X16" s="219" t="s">
        <v>1196</v>
      </c>
      <c r="Y16" s="219" t="s">
        <v>87</v>
      </c>
      <c r="Z16" s="219" t="s">
        <v>1573</v>
      </c>
      <c r="AA16" s="219" t="s">
        <v>1790</v>
      </c>
      <c r="AB16" s="219" t="s">
        <v>1246</v>
      </c>
      <c r="AC16" s="230" t="s">
        <v>1529</v>
      </c>
      <c r="AF16" s="230" t="s">
        <v>1547</v>
      </c>
      <c r="AQ16" s="229" t="s">
        <v>87</v>
      </c>
    </row>
    <row r="17" spans="1:45" ht="15" customHeight="1" x14ac:dyDescent="0.25">
      <c r="A17" s="225" t="s">
        <v>1263</v>
      </c>
      <c r="B17" s="219" t="s">
        <v>1315</v>
      </c>
      <c r="C17" s="217" t="s">
        <v>1737</v>
      </c>
      <c r="D17" s="219" t="s">
        <v>1204</v>
      </c>
      <c r="E17" s="219" t="s">
        <v>213</v>
      </c>
      <c r="F17" s="219" t="s">
        <v>1220</v>
      </c>
      <c r="G17" s="226" t="s">
        <v>700</v>
      </c>
      <c r="H17" s="228" t="s">
        <v>1019</v>
      </c>
      <c r="I17" s="219">
        <v>2019</v>
      </c>
      <c r="J17" s="219">
        <v>2018</v>
      </c>
      <c r="K17" s="219" t="s">
        <v>865</v>
      </c>
      <c r="L17" s="228" t="s">
        <v>1136</v>
      </c>
      <c r="M17" s="228" t="s">
        <v>994</v>
      </c>
      <c r="N17" s="228" t="s">
        <v>1024</v>
      </c>
      <c r="O17" s="219" t="s">
        <v>1057</v>
      </c>
      <c r="P17" s="219" t="s">
        <v>866</v>
      </c>
      <c r="Q17" s="219" t="s">
        <v>849</v>
      </c>
      <c r="U17" s="219">
        <v>20190809</v>
      </c>
      <c r="V17" s="219" t="s">
        <v>91</v>
      </c>
      <c r="X17" s="219" t="s">
        <v>1196</v>
      </c>
      <c r="Y17" s="219" t="s">
        <v>786</v>
      </c>
      <c r="Z17" s="219" t="s">
        <v>869</v>
      </c>
      <c r="AB17" s="219" t="s">
        <v>1244</v>
      </c>
      <c r="AC17" s="230" t="s">
        <v>883</v>
      </c>
      <c r="AF17" s="230" t="s">
        <v>1135</v>
      </c>
      <c r="AQ17" s="229" t="s">
        <v>87</v>
      </c>
    </row>
    <row r="18" spans="1:45" ht="15" customHeight="1" x14ac:dyDescent="0.25">
      <c r="A18" s="225" t="s">
        <v>1263</v>
      </c>
      <c r="B18" s="219" t="s">
        <v>1315</v>
      </c>
      <c r="C18" s="217" t="s">
        <v>1732</v>
      </c>
      <c r="D18" s="219" t="s">
        <v>1205</v>
      </c>
      <c r="E18" s="219" t="s">
        <v>213</v>
      </c>
      <c r="F18" s="219" t="s">
        <v>1220</v>
      </c>
      <c r="G18" s="226" t="s">
        <v>700</v>
      </c>
      <c r="H18" s="228" t="s">
        <v>1019</v>
      </c>
      <c r="I18" s="219">
        <v>2019</v>
      </c>
      <c r="J18" s="219">
        <v>2018</v>
      </c>
      <c r="K18" s="219" t="s">
        <v>865</v>
      </c>
      <c r="L18" s="228" t="s">
        <v>1136</v>
      </c>
      <c r="M18" s="228" t="s">
        <v>995</v>
      </c>
      <c r="N18" s="228" t="s">
        <v>1024</v>
      </c>
      <c r="O18" s="219" t="s">
        <v>1057</v>
      </c>
      <c r="P18" s="219" t="s">
        <v>866</v>
      </c>
      <c r="Q18" s="219" t="s">
        <v>849</v>
      </c>
      <c r="U18" s="219">
        <v>20190809</v>
      </c>
      <c r="V18" s="219" t="s">
        <v>91</v>
      </c>
      <c r="X18" s="219" t="s">
        <v>1196</v>
      </c>
      <c r="Y18" s="219" t="s">
        <v>786</v>
      </c>
      <c r="Z18" s="219" t="s">
        <v>867</v>
      </c>
      <c r="AB18" s="219" t="s">
        <v>1577</v>
      </c>
      <c r="AC18" s="230" t="s">
        <v>855</v>
      </c>
      <c r="AQ18" s="229" t="s">
        <v>87</v>
      </c>
    </row>
    <row r="19" spans="1:45" ht="15" customHeight="1" x14ac:dyDescent="0.25">
      <c r="A19" s="225" t="s">
        <v>1263</v>
      </c>
      <c r="B19" s="219" t="s">
        <v>1315</v>
      </c>
      <c r="C19" s="217" t="s">
        <v>1733</v>
      </c>
      <c r="D19" s="219" t="s">
        <v>1206</v>
      </c>
      <c r="E19" s="219" t="s">
        <v>213</v>
      </c>
      <c r="F19" s="219" t="s">
        <v>1220</v>
      </c>
      <c r="G19" s="226" t="s">
        <v>700</v>
      </c>
      <c r="H19" s="228" t="s">
        <v>1019</v>
      </c>
      <c r="I19" s="219">
        <v>2019</v>
      </c>
      <c r="J19" s="219">
        <v>2018</v>
      </c>
      <c r="K19" s="219" t="s">
        <v>865</v>
      </c>
      <c r="L19" s="228" t="s">
        <v>1136</v>
      </c>
      <c r="M19" s="228" t="s">
        <v>996</v>
      </c>
      <c r="N19" s="228" t="s">
        <v>1024</v>
      </c>
      <c r="O19" s="219" t="s">
        <v>1057</v>
      </c>
      <c r="P19" s="219" t="s">
        <v>866</v>
      </c>
      <c r="Q19" s="219" t="s">
        <v>849</v>
      </c>
      <c r="U19" s="219">
        <v>20190809</v>
      </c>
      <c r="V19" s="219" t="s">
        <v>91</v>
      </c>
      <c r="X19" s="219" t="s">
        <v>1196</v>
      </c>
      <c r="Y19" s="219" t="s">
        <v>786</v>
      </c>
      <c r="Z19" s="219" t="s">
        <v>870</v>
      </c>
      <c r="AB19" s="219" t="s">
        <v>1576</v>
      </c>
      <c r="AC19" s="230" t="s">
        <v>855</v>
      </c>
      <c r="AQ19" s="229" t="s">
        <v>87</v>
      </c>
      <c r="AS19" s="231"/>
    </row>
    <row r="20" spans="1:45" ht="15" customHeight="1" x14ac:dyDescent="0.25">
      <c r="A20" s="225" t="s">
        <v>1263</v>
      </c>
      <c r="B20" s="219" t="s">
        <v>1315</v>
      </c>
      <c r="C20" s="217" t="s">
        <v>1734</v>
      </c>
      <c r="D20" s="219" t="s">
        <v>1207</v>
      </c>
      <c r="E20" s="219" t="s">
        <v>213</v>
      </c>
      <c r="F20" s="219" t="s">
        <v>1220</v>
      </c>
      <c r="G20" s="226" t="s">
        <v>700</v>
      </c>
      <c r="H20" s="228" t="s">
        <v>1019</v>
      </c>
      <c r="I20" s="219">
        <v>2019</v>
      </c>
      <c r="J20" s="219">
        <v>2018</v>
      </c>
      <c r="K20" s="219" t="s">
        <v>865</v>
      </c>
      <c r="L20" s="228" t="s">
        <v>1136</v>
      </c>
      <c r="M20" s="228" t="s">
        <v>997</v>
      </c>
      <c r="N20" s="228" t="s">
        <v>1024</v>
      </c>
      <c r="O20" s="219" t="s">
        <v>1057</v>
      </c>
      <c r="P20" s="219" t="s">
        <v>866</v>
      </c>
      <c r="Q20" s="219" t="s">
        <v>849</v>
      </c>
      <c r="U20" s="219">
        <v>20190809</v>
      </c>
      <c r="V20" s="219" t="s">
        <v>91</v>
      </c>
      <c r="X20" s="219" t="s">
        <v>1196</v>
      </c>
      <c r="Y20" s="219" t="s">
        <v>786</v>
      </c>
      <c r="Z20" s="219" t="s">
        <v>871</v>
      </c>
      <c r="AB20" s="219" t="s">
        <v>1577</v>
      </c>
      <c r="AC20" s="230" t="s">
        <v>855</v>
      </c>
      <c r="AQ20" s="229" t="s">
        <v>87</v>
      </c>
    </row>
    <row r="21" spans="1:45" ht="15" customHeight="1" x14ac:dyDescent="0.25">
      <c r="A21" s="225" t="s">
        <v>1263</v>
      </c>
      <c r="B21" s="219" t="s">
        <v>1315</v>
      </c>
      <c r="C21" s="217" t="s">
        <v>1738</v>
      </c>
      <c r="D21" s="219" t="s">
        <v>1208</v>
      </c>
      <c r="E21" s="219" t="s">
        <v>213</v>
      </c>
      <c r="F21" s="219" t="s">
        <v>1220</v>
      </c>
      <c r="G21" s="226" t="s">
        <v>700</v>
      </c>
      <c r="H21" s="228" t="s">
        <v>1019</v>
      </c>
      <c r="I21" s="219">
        <v>2019</v>
      </c>
      <c r="J21" s="219">
        <v>2018</v>
      </c>
      <c r="K21" s="219" t="s">
        <v>865</v>
      </c>
      <c r="L21" s="228" t="s">
        <v>1136</v>
      </c>
      <c r="M21" s="228" t="s">
        <v>998</v>
      </c>
      <c r="N21" s="228" t="s">
        <v>1024</v>
      </c>
      <c r="O21" s="219" t="s">
        <v>1057</v>
      </c>
      <c r="P21" s="219" t="s">
        <v>873</v>
      </c>
      <c r="Q21" s="219" t="s">
        <v>849</v>
      </c>
      <c r="U21" s="219">
        <v>20190809</v>
      </c>
      <c r="V21" s="219" t="s">
        <v>91</v>
      </c>
      <c r="X21" s="219" t="s">
        <v>1196</v>
      </c>
      <c r="Y21" s="219" t="s">
        <v>786</v>
      </c>
      <c r="Z21" s="219" t="s">
        <v>874</v>
      </c>
      <c r="AB21" s="219" t="s">
        <v>1244</v>
      </c>
      <c r="AC21" s="230" t="s">
        <v>835</v>
      </c>
      <c r="AF21" s="230" t="s">
        <v>1135</v>
      </c>
      <c r="AQ21" s="229" t="s">
        <v>87</v>
      </c>
    </row>
    <row r="22" spans="1:45" ht="15" customHeight="1" x14ac:dyDescent="0.25">
      <c r="A22" s="225" t="s">
        <v>1263</v>
      </c>
      <c r="B22" s="219" t="s">
        <v>1282</v>
      </c>
      <c r="C22" s="217" t="s">
        <v>1735</v>
      </c>
      <c r="D22" s="219" t="s">
        <v>1212</v>
      </c>
      <c r="E22" s="219" t="s">
        <v>213</v>
      </c>
      <c r="F22" s="219" t="s">
        <v>1220</v>
      </c>
      <c r="G22" s="226" t="s">
        <v>700</v>
      </c>
      <c r="H22" s="228" t="s">
        <v>886</v>
      </c>
      <c r="I22" s="219">
        <v>2019</v>
      </c>
      <c r="J22" s="219">
        <v>2018</v>
      </c>
      <c r="K22" s="219" t="s">
        <v>875</v>
      </c>
      <c r="L22" s="228" t="s">
        <v>1139</v>
      </c>
      <c r="M22" s="219" t="s">
        <v>1008</v>
      </c>
      <c r="N22" s="228" t="s">
        <v>1026</v>
      </c>
      <c r="O22" s="219" t="s">
        <v>1058</v>
      </c>
      <c r="P22" s="219" t="s">
        <v>876</v>
      </c>
      <c r="Q22" s="219" t="s">
        <v>848</v>
      </c>
      <c r="U22" s="219">
        <v>20190809</v>
      </c>
      <c r="V22" s="219" t="s">
        <v>91</v>
      </c>
      <c r="X22" s="219" t="s">
        <v>1196</v>
      </c>
      <c r="Y22" s="219" t="s">
        <v>87</v>
      </c>
      <c r="Z22" s="227" t="s">
        <v>1789</v>
      </c>
      <c r="AA22" s="227"/>
      <c r="AB22" s="227" t="s">
        <v>1244</v>
      </c>
      <c r="AC22" s="230" t="s">
        <v>883</v>
      </c>
      <c r="AF22" s="230" t="s">
        <v>1135</v>
      </c>
      <c r="AG22" s="219" t="s">
        <v>878</v>
      </c>
      <c r="AH22" s="219" t="s">
        <v>885</v>
      </c>
      <c r="AI22" s="219" t="s">
        <v>881</v>
      </c>
      <c r="AQ22" s="229" t="s">
        <v>87</v>
      </c>
      <c r="AR22" s="219" t="s">
        <v>877</v>
      </c>
      <c r="AS22" s="219" t="s">
        <v>875</v>
      </c>
    </row>
    <row r="23" spans="1:45" ht="15" customHeight="1" x14ac:dyDescent="0.25">
      <c r="A23" s="225" t="s">
        <v>1263</v>
      </c>
      <c r="B23" s="219" t="s">
        <v>1282</v>
      </c>
      <c r="C23" s="232" t="s">
        <v>900</v>
      </c>
      <c r="D23" s="219" t="s">
        <v>1213</v>
      </c>
      <c r="E23" s="219" t="s">
        <v>213</v>
      </c>
      <c r="F23" s="219" t="s">
        <v>1220</v>
      </c>
      <c r="G23" s="226" t="s">
        <v>700</v>
      </c>
      <c r="H23" s="228" t="s">
        <v>886</v>
      </c>
      <c r="I23" s="219">
        <v>2019</v>
      </c>
      <c r="J23" s="219">
        <v>2018</v>
      </c>
      <c r="K23" s="219" t="s">
        <v>875</v>
      </c>
      <c r="L23" s="228" t="s">
        <v>1139</v>
      </c>
      <c r="M23" s="219" t="s">
        <v>1006</v>
      </c>
      <c r="N23" s="228" t="s">
        <v>1026</v>
      </c>
      <c r="O23" s="219" t="s">
        <v>1058</v>
      </c>
      <c r="P23" s="219" t="s">
        <v>876</v>
      </c>
      <c r="Q23" s="219" t="s">
        <v>848</v>
      </c>
      <c r="U23" s="219">
        <v>20190809</v>
      </c>
      <c r="V23" s="219" t="s">
        <v>91</v>
      </c>
      <c r="X23" s="219" t="s">
        <v>1196</v>
      </c>
      <c r="Y23" s="219" t="s">
        <v>87</v>
      </c>
      <c r="Z23" s="227" t="s">
        <v>898</v>
      </c>
      <c r="AA23" s="227"/>
      <c r="AB23" s="227" t="s">
        <v>1577</v>
      </c>
      <c r="AC23" s="230" t="s">
        <v>855</v>
      </c>
      <c r="AG23" s="219" t="s">
        <v>878</v>
      </c>
      <c r="AH23" s="219" t="s">
        <v>885</v>
      </c>
      <c r="AI23" s="219" t="s">
        <v>881</v>
      </c>
      <c r="AQ23" s="229" t="s">
        <v>87</v>
      </c>
      <c r="AR23" s="219" t="s">
        <v>877</v>
      </c>
      <c r="AS23" s="219" t="s">
        <v>875</v>
      </c>
    </row>
    <row r="24" spans="1:45" ht="15" customHeight="1" x14ac:dyDescent="0.25">
      <c r="A24" s="225" t="s">
        <v>1263</v>
      </c>
      <c r="B24" s="219" t="s">
        <v>1282</v>
      </c>
      <c r="C24" s="232" t="s">
        <v>901</v>
      </c>
      <c r="D24" s="219" t="s">
        <v>1214</v>
      </c>
      <c r="E24" s="219" t="s">
        <v>213</v>
      </c>
      <c r="F24" s="219" t="s">
        <v>1220</v>
      </c>
      <c r="G24" s="226" t="s">
        <v>700</v>
      </c>
      <c r="H24" s="228" t="s">
        <v>886</v>
      </c>
      <c r="I24" s="219">
        <v>2019</v>
      </c>
      <c r="J24" s="219">
        <v>2018</v>
      </c>
      <c r="K24" s="219" t="s">
        <v>875</v>
      </c>
      <c r="L24" s="228" t="s">
        <v>1139</v>
      </c>
      <c r="M24" s="219" t="s">
        <v>1007</v>
      </c>
      <c r="N24" s="228" t="s">
        <v>1026</v>
      </c>
      <c r="O24" s="219" t="s">
        <v>1058</v>
      </c>
      <c r="P24" s="219" t="s">
        <v>876</v>
      </c>
      <c r="Q24" s="219" t="s">
        <v>848</v>
      </c>
      <c r="U24" s="219">
        <v>20190809</v>
      </c>
      <c r="V24" s="219" t="s">
        <v>91</v>
      </c>
      <c r="X24" s="219" t="s">
        <v>1196</v>
      </c>
      <c r="Y24" s="219" t="s">
        <v>87</v>
      </c>
      <c r="Z24" s="227" t="s">
        <v>899</v>
      </c>
      <c r="AA24" s="227"/>
      <c r="AB24" s="227" t="s">
        <v>1577</v>
      </c>
      <c r="AC24" s="230" t="s">
        <v>855</v>
      </c>
      <c r="AG24" s="219" t="s">
        <v>878</v>
      </c>
      <c r="AH24" s="219" t="s">
        <v>885</v>
      </c>
      <c r="AI24" s="219" t="s">
        <v>881</v>
      </c>
      <c r="AQ24" s="229" t="s">
        <v>87</v>
      </c>
      <c r="AR24" s="219" t="s">
        <v>877</v>
      </c>
      <c r="AS24" s="219" t="s">
        <v>875</v>
      </c>
    </row>
    <row r="25" spans="1:45" ht="15" customHeight="1" x14ac:dyDescent="0.25">
      <c r="A25" s="225" t="s">
        <v>1263</v>
      </c>
      <c r="B25" s="219" t="s">
        <v>1282</v>
      </c>
      <c r="C25" s="217" t="s">
        <v>1231</v>
      </c>
      <c r="D25" s="219" t="s">
        <v>1230</v>
      </c>
      <c r="E25" s="219" t="s">
        <v>213</v>
      </c>
      <c r="F25" s="219" t="s">
        <v>737</v>
      </c>
      <c r="G25" s="226" t="s">
        <v>700</v>
      </c>
      <c r="H25" s="228" t="s">
        <v>1097</v>
      </c>
      <c r="I25" s="219">
        <v>2019</v>
      </c>
      <c r="J25" s="229">
        <v>2018</v>
      </c>
      <c r="K25" s="219" t="s">
        <v>1096</v>
      </c>
      <c r="L25" s="219" t="s">
        <v>1098</v>
      </c>
      <c r="M25" s="228" t="s">
        <v>1099</v>
      </c>
      <c r="O25" s="219" t="s">
        <v>1103</v>
      </c>
      <c r="Q25" s="219" t="s">
        <v>931</v>
      </c>
      <c r="S25" s="229">
        <v>4326</v>
      </c>
      <c r="T25" s="223" t="s">
        <v>1095</v>
      </c>
      <c r="U25" s="219">
        <v>20191009</v>
      </c>
      <c r="V25" s="219" t="s">
        <v>1009</v>
      </c>
      <c r="W25" s="223" t="s">
        <v>926</v>
      </c>
      <c r="X25" s="219">
        <v>10</v>
      </c>
      <c r="Y25" s="219" t="s">
        <v>786</v>
      </c>
      <c r="Z25" s="219" t="s">
        <v>1231</v>
      </c>
      <c r="AB25" s="219" t="s">
        <v>1245</v>
      </c>
      <c r="AC25" s="230" t="s">
        <v>855</v>
      </c>
      <c r="AJ25" s="229">
        <v>1</v>
      </c>
      <c r="AK25" s="229">
        <f>1/0.000001</f>
        <v>1000000</v>
      </c>
      <c r="AN25" s="229">
        <v>0</v>
      </c>
      <c r="AO25" s="229" t="s">
        <v>936</v>
      </c>
      <c r="AP25" s="229">
        <v>-999</v>
      </c>
      <c r="AQ25" s="229" t="s">
        <v>87</v>
      </c>
      <c r="AS25" s="219" t="s">
        <v>1101</v>
      </c>
    </row>
    <row r="26" spans="1:45" ht="15" customHeight="1" x14ac:dyDescent="0.25">
      <c r="A26" s="225" t="s">
        <v>1263</v>
      </c>
      <c r="B26" s="219" t="s">
        <v>1324</v>
      </c>
      <c r="C26" s="217" t="s">
        <v>1739</v>
      </c>
      <c r="D26" s="219" t="s">
        <v>833</v>
      </c>
      <c r="E26" s="219" t="s">
        <v>213</v>
      </c>
      <c r="F26" s="219" t="s">
        <v>1220</v>
      </c>
      <c r="G26" s="226" t="s">
        <v>700</v>
      </c>
      <c r="H26" s="228" t="s">
        <v>1018</v>
      </c>
      <c r="I26" s="219">
        <v>2019</v>
      </c>
      <c r="J26" s="219">
        <v>2018</v>
      </c>
      <c r="K26" s="219" t="s">
        <v>836</v>
      </c>
      <c r="L26" s="228" t="s">
        <v>1138</v>
      </c>
      <c r="M26" s="228" t="s">
        <v>1005</v>
      </c>
      <c r="N26" s="228" t="s">
        <v>1024</v>
      </c>
      <c r="O26" s="219" t="s">
        <v>1056</v>
      </c>
      <c r="P26" s="219" t="s">
        <v>834</v>
      </c>
      <c r="Q26" s="219" t="s">
        <v>830</v>
      </c>
      <c r="U26" s="219">
        <v>20190809</v>
      </c>
      <c r="V26" s="219" t="s">
        <v>91</v>
      </c>
      <c r="X26" s="219" t="s">
        <v>1196</v>
      </c>
      <c r="Y26" s="219" t="s">
        <v>87</v>
      </c>
      <c r="Z26" s="219" t="s">
        <v>837</v>
      </c>
      <c r="AB26" s="219" t="s">
        <v>1244</v>
      </c>
      <c r="AC26" s="230" t="s">
        <v>835</v>
      </c>
      <c r="AF26" s="230" t="s">
        <v>1135</v>
      </c>
      <c r="AQ26" s="229" t="s">
        <v>87</v>
      </c>
    </row>
    <row r="27" spans="1:45" ht="15" customHeight="1" x14ac:dyDescent="0.25">
      <c r="A27" s="225" t="s">
        <v>1263</v>
      </c>
      <c r="B27" s="219" t="s">
        <v>1324</v>
      </c>
      <c r="C27" s="217" t="s">
        <v>1756</v>
      </c>
      <c r="D27" s="219" t="s">
        <v>1579</v>
      </c>
      <c r="E27" s="219" t="s">
        <v>213</v>
      </c>
      <c r="F27" s="219" t="s">
        <v>1220</v>
      </c>
      <c r="G27" s="226" t="s">
        <v>700</v>
      </c>
      <c r="H27" s="228" t="s">
        <v>1580</v>
      </c>
      <c r="I27" s="219">
        <v>2019</v>
      </c>
      <c r="J27" s="219">
        <v>2019</v>
      </c>
      <c r="K27" s="219" t="s">
        <v>1583</v>
      </c>
      <c r="L27" s="228" t="s">
        <v>1542</v>
      </c>
      <c r="M27" s="228" t="s">
        <v>1581</v>
      </c>
      <c r="N27" s="228" t="s">
        <v>1024</v>
      </c>
      <c r="O27" s="219" t="s">
        <v>1582</v>
      </c>
      <c r="P27" s="219" t="s">
        <v>834</v>
      </c>
      <c r="Q27" s="219" t="s">
        <v>848</v>
      </c>
      <c r="U27" s="219">
        <v>20200511</v>
      </c>
      <c r="V27" s="219" t="s">
        <v>91</v>
      </c>
      <c r="X27" s="219" t="s">
        <v>1196</v>
      </c>
      <c r="Y27" s="219" t="s">
        <v>87</v>
      </c>
      <c r="Z27" s="219" t="s">
        <v>1584</v>
      </c>
      <c r="AB27" s="219" t="s">
        <v>1244</v>
      </c>
      <c r="AD27" s="230" t="s">
        <v>1332</v>
      </c>
      <c r="AF27" s="230" t="s">
        <v>1547</v>
      </c>
      <c r="AQ27" s="229" t="s">
        <v>87</v>
      </c>
      <c r="AS27" s="219" t="s">
        <v>1588</v>
      </c>
    </row>
    <row r="28" spans="1:45" ht="15" customHeight="1" x14ac:dyDescent="0.25">
      <c r="A28" s="225" t="s">
        <v>1263</v>
      </c>
      <c r="B28" s="219" t="s">
        <v>1324</v>
      </c>
      <c r="C28" s="217" t="s">
        <v>1757</v>
      </c>
      <c r="D28" s="219" t="s">
        <v>1587</v>
      </c>
      <c r="E28" s="219" t="s">
        <v>213</v>
      </c>
      <c r="F28" s="219" t="s">
        <v>1220</v>
      </c>
      <c r="G28" s="226" t="s">
        <v>700</v>
      </c>
      <c r="H28" s="228" t="s">
        <v>1580</v>
      </c>
      <c r="I28" s="219">
        <v>2019</v>
      </c>
      <c r="J28" s="219">
        <v>2019</v>
      </c>
      <c r="K28" s="219" t="s">
        <v>1583</v>
      </c>
      <c r="L28" s="228" t="s">
        <v>1542</v>
      </c>
      <c r="M28" s="228" t="s">
        <v>1585</v>
      </c>
      <c r="N28" s="228" t="s">
        <v>1024</v>
      </c>
      <c r="O28" s="219" t="s">
        <v>1582</v>
      </c>
      <c r="P28" s="219" t="s">
        <v>834</v>
      </c>
      <c r="Q28" s="219" t="s">
        <v>848</v>
      </c>
      <c r="U28" s="219">
        <v>20200511</v>
      </c>
      <c r="V28" s="219" t="s">
        <v>91</v>
      </c>
      <c r="X28" s="219" t="s">
        <v>1196</v>
      </c>
      <c r="Y28" s="219" t="s">
        <v>87</v>
      </c>
      <c r="Z28" s="219" t="s">
        <v>1586</v>
      </c>
      <c r="AB28" s="219" t="s">
        <v>1244</v>
      </c>
      <c r="AD28" s="230" t="s">
        <v>1334</v>
      </c>
      <c r="AF28" s="230" t="s">
        <v>1547</v>
      </c>
      <c r="AQ28" s="229" t="s">
        <v>87</v>
      </c>
      <c r="AS28" s="219" t="s">
        <v>1589</v>
      </c>
    </row>
    <row r="29" spans="1:45" ht="15" customHeight="1" x14ac:dyDescent="0.25">
      <c r="A29" s="225" t="s">
        <v>1341</v>
      </c>
      <c r="B29" s="219" t="s">
        <v>1356</v>
      </c>
      <c r="C29" s="217" t="s">
        <v>1758</v>
      </c>
      <c r="D29" s="219" t="s">
        <v>1598</v>
      </c>
      <c r="E29" s="219" t="s">
        <v>213</v>
      </c>
      <c r="F29" s="219" t="s">
        <v>1220</v>
      </c>
      <c r="G29" s="226" t="s">
        <v>700</v>
      </c>
      <c r="H29" s="228" t="s">
        <v>1590</v>
      </c>
      <c r="I29" s="219">
        <v>2019</v>
      </c>
      <c r="J29" s="219">
        <v>2019</v>
      </c>
      <c r="K29" s="219" t="s">
        <v>268</v>
      </c>
      <c r="L29" s="228" t="s">
        <v>1542</v>
      </c>
      <c r="M29" s="228" t="s">
        <v>1591</v>
      </c>
      <c r="N29" s="228" t="s">
        <v>1021</v>
      </c>
      <c r="O29" s="219" t="s">
        <v>1592</v>
      </c>
      <c r="P29" s="219" t="s">
        <v>834</v>
      </c>
      <c r="Q29" s="219" t="s">
        <v>848</v>
      </c>
      <c r="U29" s="219">
        <v>20190930</v>
      </c>
      <c r="V29" s="219" t="s">
        <v>91</v>
      </c>
      <c r="W29" s="219" t="s">
        <v>1593</v>
      </c>
      <c r="X29" s="219" t="s">
        <v>1196</v>
      </c>
      <c r="Y29" s="219" t="s">
        <v>87</v>
      </c>
      <c r="Z29" s="219" t="s">
        <v>1595</v>
      </c>
      <c r="AB29" s="219" t="s">
        <v>1246</v>
      </c>
      <c r="AD29" s="230" t="s">
        <v>1596</v>
      </c>
      <c r="AF29" s="230" t="s">
        <v>1547</v>
      </c>
      <c r="AQ29" s="229" t="s">
        <v>87</v>
      </c>
      <c r="AS29" s="219" t="s">
        <v>1589</v>
      </c>
    </row>
    <row r="30" spans="1:45" ht="15" customHeight="1" x14ac:dyDescent="0.25">
      <c r="A30" s="225" t="s">
        <v>1341</v>
      </c>
      <c r="B30" s="219" t="s">
        <v>1356</v>
      </c>
      <c r="C30" s="217" t="s">
        <v>1760</v>
      </c>
      <c r="D30" s="219" t="s">
        <v>1599</v>
      </c>
      <c r="E30" s="219" t="s">
        <v>213</v>
      </c>
      <c r="F30" s="219" t="s">
        <v>1220</v>
      </c>
      <c r="G30" s="226" t="s">
        <v>700</v>
      </c>
      <c r="H30" s="228" t="s">
        <v>1590</v>
      </c>
      <c r="I30" s="219">
        <v>2019</v>
      </c>
      <c r="J30" s="219">
        <v>2019</v>
      </c>
      <c r="K30" s="219" t="s">
        <v>268</v>
      </c>
      <c r="L30" s="228" t="s">
        <v>1542</v>
      </c>
      <c r="M30" s="228" t="s">
        <v>1591</v>
      </c>
      <c r="N30" s="228" t="s">
        <v>1021</v>
      </c>
      <c r="O30" s="219" t="s">
        <v>1592</v>
      </c>
      <c r="P30" s="219" t="s">
        <v>834</v>
      </c>
      <c r="Q30" s="219" t="s">
        <v>848</v>
      </c>
      <c r="U30" s="219">
        <v>20190930</v>
      </c>
      <c r="V30" s="219" t="s">
        <v>91</v>
      </c>
      <c r="W30" s="219" t="s">
        <v>1593</v>
      </c>
      <c r="X30" s="219" t="s">
        <v>1196</v>
      </c>
      <c r="Y30" s="219" t="s">
        <v>87</v>
      </c>
      <c r="Z30" s="219" t="s">
        <v>1594</v>
      </c>
      <c r="AB30" s="219" t="s">
        <v>1597</v>
      </c>
      <c r="AD30" s="230" t="s">
        <v>1363</v>
      </c>
      <c r="AF30" s="230" t="s">
        <v>1547</v>
      </c>
      <c r="AQ30" s="229" t="s">
        <v>87</v>
      </c>
      <c r="AS30" s="219" t="s">
        <v>1589</v>
      </c>
    </row>
    <row r="31" spans="1:45" ht="15" customHeight="1" x14ac:dyDescent="0.25">
      <c r="A31" s="225" t="s">
        <v>1341</v>
      </c>
      <c r="B31" s="219" t="s">
        <v>1356</v>
      </c>
      <c r="C31" s="217" t="s">
        <v>1759</v>
      </c>
      <c r="D31" s="219" t="s">
        <v>1601</v>
      </c>
      <c r="E31" s="219" t="s">
        <v>213</v>
      </c>
      <c r="F31" s="219" t="s">
        <v>1220</v>
      </c>
      <c r="G31" s="226" t="s">
        <v>700</v>
      </c>
      <c r="H31" s="228" t="s">
        <v>1590</v>
      </c>
      <c r="I31" s="219">
        <v>2019</v>
      </c>
      <c r="J31" s="219">
        <v>2019</v>
      </c>
      <c r="K31" s="219" t="s">
        <v>268</v>
      </c>
      <c r="L31" s="228" t="s">
        <v>1542</v>
      </c>
      <c r="M31" s="228" t="s">
        <v>1602</v>
      </c>
      <c r="N31" s="228" t="s">
        <v>1021</v>
      </c>
      <c r="O31" s="219" t="s">
        <v>1604</v>
      </c>
      <c r="P31" s="219" t="s">
        <v>834</v>
      </c>
      <c r="Q31" s="219" t="s">
        <v>848</v>
      </c>
      <c r="U31" s="219">
        <v>20190930</v>
      </c>
      <c r="V31" s="219" t="s">
        <v>91</v>
      </c>
      <c r="W31" s="219" t="s">
        <v>1593</v>
      </c>
      <c r="X31" s="219" t="s">
        <v>1196</v>
      </c>
      <c r="Y31" s="219" t="s">
        <v>87</v>
      </c>
      <c r="Z31" s="219" t="s">
        <v>1603</v>
      </c>
      <c r="AB31" s="219" t="s">
        <v>1244</v>
      </c>
      <c r="AF31" s="230" t="s">
        <v>1547</v>
      </c>
      <c r="AQ31" s="229" t="s">
        <v>87</v>
      </c>
      <c r="AS31" s="219" t="s">
        <v>1589</v>
      </c>
    </row>
    <row r="32" spans="1:45" ht="15" customHeight="1" x14ac:dyDescent="0.25">
      <c r="A32" s="225" t="s">
        <v>1341</v>
      </c>
      <c r="B32" s="219" t="s">
        <v>1346</v>
      </c>
      <c r="C32" s="217" t="s">
        <v>1762</v>
      </c>
      <c r="D32" s="219" t="s">
        <v>1628</v>
      </c>
      <c r="E32" s="219" t="s">
        <v>213</v>
      </c>
      <c r="F32" s="219" t="s">
        <v>737</v>
      </c>
      <c r="G32" s="226" t="s">
        <v>700</v>
      </c>
      <c r="H32" s="228" t="s">
        <v>1630</v>
      </c>
      <c r="I32" s="219">
        <v>2020</v>
      </c>
      <c r="J32" s="219">
        <v>2019</v>
      </c>
      <c r="K32" s="219" t="s">
        <v>1637</v>
      </c>
      <c r="L32" s="228" t="s">
        <v>1631</v>
      </c>
      <c r="M32" s="228" t="s">
        <v>1633</v>
      </c>
      <c r="N32" s="228" t="s">
        <v>1021</v>
      </c>
      <c r="O32" s="219" t="s">
        <v>1625</v>
      </c>
      <c r="Q32" s="219" t="s">
        <v>931</v>
      </c>
      <c r="S32" s="229">
        <v>4326</v>
      </c>
      <c r="T32" s="223" t="s">
        <v>1636</v>
      </c>
      <c r="U32" s="219">
        <v>20200722</v>
      </c>
      <c r="V32" s="219" t="s">
        <v>91</v>
      </c>
      <c r="X32" s="219">
        <v>30</v>
      </c>
      <c r="Y32" s="219" t="s">
        <v>786</v>
      </c>
      <c r="Z32" s="219" t="s">
        <v>1639</v>
      </c>
      <c r="AB32" s="219" t="s">
        <v>1244</v>
      </c>
      <c r="AC32" s="230" t="s">
        <v>855</v>
      </c>
      <c r="AJ32" s="229">
        <v>1</v>
      </c>
      <c r="AK32" s="229">
        <v>1</v>
      </c>
      <c r="AL32" s="233" t="s">
        <v>1640</v>
      </c>
      <c r="AN32" s="229">
        <v>0</v>
      </c>
      <c r="AO32" s="229" t="s">
        <v>936</v>
      </c>
      <c r="AP32" s="229">
        <v>-999</v>
      </c>
      <c r="AQ32" s="229" t="s">
        <v>87</v>
      </c>
      <c r="AS32" s="219" t="s">
        <v>1641</v>
      </c>
    </row>
    <row r="33" spans="1:45" ht="15" customHeight="1" x14ac:dyDescent="0.25">
      <c r="A33" s="225" t="s">
        <v>1341</v>
      </c>
      <c r="B33" s="219" t="s">
        <v>1346</v>
      </c>
      <c r="C33" s="217" t="s">
        <v>1761</v>
      </c>
      <c r="D33" s="219" t="s">
        <v>1629</v>
      </c>
      <c r="E33" s="219" t="s">
        <v>213</v>
      </c>
      <c r="F33" s="219" t="s">
        <v>737</v>
      </c>
      <c r="G33" s="226" t="s">
        <v>700</v>
      </c>
      <c r="H33" s="228" t="s">
        <v>1627</v>
      </c>
      <c r="I33" s="219">
        <v>2020</v>
      </c>
      <c r="J33" s="219">
        <v>2019</v>
      </c>
      <c r="K33" s="219" t="s">
        <v>1637</v>
      </c>
      <c r="L33" s="228" t="s">
        <v>1632</v>
      </c>
      <c r="M33" s="228" t="s">
        <v>1634</v>
      </c>
      <c r="N33" s="228" t="s">
        <v>1021</v>
      </c>
      <c r="O33" s="219" t="s">
        <v>1626</v>
      </c>
      <c r="Q33" s="219" t="s">
        <v>931</v>
      </c>
      <c r="S33" s="229">
        <v>4326</v>
      </c>
      <c r="T33" s="223" t="s">
        <v>1635</v>
      </c>
      <c r="U33" s="219">
        <v>20200722</v>
      </c>
      <c r="V33" s="219" t="s">
        <v>91</v>
      </c>
      <c r="X33" s="219">
        <v>30</v>
      </c>
      <c r="Y33" s="219" t="s">
        <v>786</v>
      </c>
      <c r="Z33" s="219" t="s">
        <v>1638</v>
      </c>
      <c r="AB33" s="219" t="s">
        <v>1244</v>
      </c>
      <c r="AC33" s="230" t="s">
        <v>855</v>
      </c>
      <c r="AJ33" s="229">
        <v>1</v>
      </c>
      <c r="AK33" s="229">
        <v>1</v>
      </c>
      <c r="AL33" s="233" t="s">
        <v>1640</v>
      </c>
      <c r="AN33" s="229">
        <v>0</v>
      </c>
      <c r="AO33" s="229" t="s">
        <v>936</v>
      </c>
      <c r="AP33" s="229">
        <v>-999</v>
      </c>
      <c r="AQ33" s="229" t="s">
        <v>87</v>
      </c>
      <c r="AS33" s="219" t="s">
        <v>1641</v>
      </c>
    </row>
    <row r="34" spans="1:45" ht="15" customHeight="1" x14ac:dyDescent="0.25">
      <c r="A34" s="225" t="s">
        <v>1341</v>
      </c>
      <c r="B34" s="219" t="s">
        <v>1346</v>
      </c>
      <c r="C34" s="217" t="s">
        <v>1763</v>
      </c>
      <c r="D34" s="219" t="s">
        <v>1197</v>
      </c>
      <c r="E34" s="219" t="s">
        <v>213</v>
      </c>
      <c r="F34" s="219" t="s">
        <v>737</v>
      </c>
      <c r="G34" s="226" t="s">
        <v>700</v>
      </c>
      <c r="H34" s="228" t="s">
        <v>1015</v>
      </c>
      <c r="I34" s="219">
        <v>2019</v>
      </c>
      <c r="J34" s="219">
        <v>2018</v>
      </c>
      <c r="K34" s="219" t="s">
        <v>925</v>
      </c>
      <c r="L34" s="228" t="s">
        <v>989</v>
      </c>
      <c r="M34" s="228" t="s">
        <v>990</v>
      </c>
      <c r="N34" s="228" t="s">
        <v>1021</v>
      </c>
      <c r="O34" s="219" t="s">
        <v>1034</v>
      </c>
      <c r="Q34" s="219" t="s">
        <v>931</v>
      </c>
      <c r="S34" s="229">
        <v>4326</v>
      </c>
      <c r="T34" s="223" t="s">
        <v>923</v>
      </c>
      <c r="U34" s="219">
        <v>20190913</v>
      </c>
      <c r="V34" s="219" t="s">
        <v>1009</v>
      </c>
      <c r="W34" s="223" t="s">
        <v>926</v>
      </c>
      <c r="X34" s="219">
        <v>1000</v>
      </c>
      <c r="Y34" s="219" t="s">
        <v>786</v>
      </c>
      <c r="Z34" s="219" t="s">
        <v>1104</v>
      </c>
      <c r="AB34" s="219" t="s">
        <v>1246</v>
      </c>
      <c r="AC34" s="230" t="s">
        <v>855</v>
      </c>
      <c r="AJ34" s="229">
        <v>1</v>
      </c>
      <c r="AK34" s="229">
        <f>100/250</f>
        <v>0.4</v>
      </c>
      <c r="AL34" s="229" t="s">
        <v>933</v>
      </c>
      <c r="AM34" s="229">
        <v>100</v>
      </c>
      <c r="AN34" s="229">
        <v>0</v>
      </c>
      <c r="AO34" s="229" t="s">
        <v>936</v>
      </c>
      <c r="AP34" s="229">
        <v>255</v>
      </c>
      <c r="AQ34" s="229" t="s">
        <v>87</v>
      </c>
    </row>
    <row r="35" spans="1:45" ht="15" customHeight="1" x14ac:dyDescent="0.25">
      <c r="A35" s="225" t="s">
        <v>1341</v>
      </c>
      <c r="B35" s="219" t="s">
        <v>1346</v>
      </c>
      <c r="C35" s="217" t="s">
        <v>1764</v>
      </c>
      <c r="D35" s="219" t="s">
        <v>1198</v>
      </c>
      <c r="E35" s="219" t="s">
        <v>213</v>
      </c>
      <c r="F35" s="219" t="s">
        <v>737</v>
      </c>
      <c r="G35" s="226" t="s">
        <v>700</v>
      </c>
      <c r="H35" s="228" t="s">
        <v>1015</v>
      </c>
      <c r="I35" s="219">
        <v>2019</v>
      </c>
      <c r="J35" s="219">
        <v>2018</v>
      </c>
      <c r="K35" s="219" t="s">
        <v>925</v>
      </c>
      <c r="L35" s="228" t="s">
        <v>989</v>
      </c>
      <c r="M35" s="228" t="s">
        <v>991</v>
      </c>
      <c r="N35" s="228" t="s">
        <v>1021</v>
      </c>
      <c r="O35" s="219" t="s">
        <v>1034</v>
      </c>
      <c r="Q35" s="219" t="s">
        <v>931</v>
      </c>
      <c r="S35" s="229">
        <v>4326</v>
      </c>
      <c r="T35" s="223" t="s">
        <v>923</v>
      </c>
      <c r="U35" s="219">
        <v>20190913</v>
      </c>
      <c r="V35" s="219" t="s">
        <v>1009</v>
      </c>
      <c r="W35" s="223" t="s">
        <v>926</v>
      </c>
      <c r="X35" s="219">
        <v>1000</v>
      </c>
      <c r="Y35" s="219" t="s">
        <v>786</v>
      </c>
      <c r="Z35" s="219" t="s">
        <v>1105</v>
      </c>
      <c r="AB35" s="219" t="s">
        <v>1246</v>
      </c>
      <c r="AC35" s="230" t="s">
        <v>855</v>
      </c>
      <c r="AJ35" s="229">
        <v>1</v>
      </c>
      <c r="AK35" s="229">
        <f t="shared" ref="AK35" si="0">100/250</f>
        <v>0.4</v>
      </c>
      <c r="AL35" s="229" t="s">
        <v>933</v>
      </c>
      <c r="AM35" s="229">
        <v>100</v>
      </c>
      <c r="AN35" s="229">
        <v>0</v>
      </c>
      <c r="AO35" s="229" t="s">
        <v>941</v>
      </c>
      <c r="AP35" s="229">
        <v>255</v>
      </c>
    </row>
    <row r="36" spans="1:45" ht="15" customHeight="1" x14ac:dyDescent="0.25">
      <c r="A36" s="225" t="s">
        <v>1341</v>
      </c>
      <c r="B36" s="219" t="s">
        <v>48</v>
      </c>
      <c r="C36" s="217" t="s">
        <v>1765</v>
      </c>
      <c r="D36" s="219" t="s">
        <v>1239</v>
      </c>
      <c r="E36" s="219" t="s">
        <v>213</v>
      </c>
      <c r="F36" s="219" t="s">
        <v>535</v>
      </c>
      <c r="G36" s="226" t="s">
        <v>700</v>
      </c>
      <c r="H36" s="227" t="s">
        <v>1232</v>
      </c>
      <c r="I36" s="219">
        <v>2019</v>
      </c>
      <c r="J36" s="219">
        <v>2019</v>
      </c>
      <c r="K36" s="219" t="s">
        <v>65</v>
      </c>
      <c r="L36" s="234" t="s">
        <v>1511</v>
      </c>
      <c r="M36" s="231" t="s">
        <v>1965</v>
      </c>
      <c r="O36" s="219" t="s">
        <v>1233</v>
      </c>
      <c r="U36" s="229">
        <v>20191007</v>
      </c>
      <c r="V36" s="219" t="s">
        <v>72</v>
      </c>
      <c r="W36" s="223" t="s">
        <v>761</v>
      </c>
      <c r="X36" s="219">
        <v>400</v>
      </c>
      <c r="Y36" s="219" t="s">
        <v>786</v>
      </c>
      <c r="Z36" s="219" t="s">
        <v>1518</v>
      </c>
      <c r="AB36" s="227" t="s">
        <v>1246</v>
      </c>
      <c r="AC36" s="230" t="s">
        <v>855</v>
      </c>
      <c r="AQ36" s="229" t="s">
        <v>87</v>
      </c>
      <c r="AS36" s="219" t="s">
        <v>150</v>
      </c>
    </row>
    <row r="37" spans="1:45" ht="15" customHeight="1" x14ac:dyDescent="0.25">
      <c r="A37" s="225" t="s">
        <v>1341</v>
      </c>
      <c r="B37" s="219" t="s">
        <v>48</v>
      </c>
      <c r="C37" s="217" t="s">
        <v>1766</v>
      </c>
      <c r="D37" s="219" t="s">
        <v>1236</v>
      </c>
      <c r="E37" s="219" t="s">
        <v>213</v>
      </c>
      <c r="F37" s="219" t="s">
        <v>535</v>
      </c>
      <c r="G37" s="226" t="s">
        <v>700</v>
      </c>
      <c r="H37" s="227" t="s">
        <v>1232</v>
      </c>
      <c r="I37" s="219">
        <v>2019</v>
      </c>
      <c r="J37" s="219">
        <v>2019</v>
      </c>
      <c r="K37" s="219" t="s">
        <v>65</v>
      </c>
      <c r="L37" s="234" t="s">
        <v>1511</v>
      </c>
      <c r="M37" s="231" t="s">
        <v>1965</v>
      </c>
      <c r="O37" s="219" t="s">
        <v>1233</v>
      </c>
      <c r="U37" s="229">
        <v>20191007</v>
      </c>
      <c r="V37" s="219" t="s">
        <v>72</v>
      </c>
      <c r="W37" s="223" t="s">
        <v>761</v>
      </c>
      <c r="X37" s="219">
        <v>400</v>
      </c>
      <c r="Y37" s="219" t="s">
        <v>786</v>
      </c>
      <c r="Z37" s="219" t="s">
        <v>1517</v>
      </c>
      <c r="AB37" s="227" t="s">
        <v>1246</v>
      </c>
      <c r="AC37" s="230" t="s">
        <v>855</v>
      </c>
      <c r="AQ37" s="229" t="s">
        <v>87</v>
      </c>
      <c r="AS37" s="219" t="s">
        <v>150</v>
      </c>
    </row>
    <row r="38" spans="1:45" ht="15" customHeight="1" x14ac:dyDescent="0.25">
      <c r="A38" s="225" t="s">
        <v>1341</v>
      </c>
      <c r="B38" s="219" t="s">
        <v>1369</v>
      </c>
      <c r="C38" s="232" t="s">
        <v>1740</v>
      </c>
      <c r="D38" s="219" t="s">
        <v>1193</v>
      </c>
      <c r="E38" s="219" t="s">
        <v>213</v>
      </c>
      <c r="F38" s="219" t="s">
        <v>535</v>
      </c>
      <c r="G38" s="226" t="s">
        <v>700</v>
      </c>
      <c r="H38" s="219" t="s">
        <v>1174</v>
      </c>
      <c r="I38" s="219">
        <v>2014</v>
      </c>
      <c r="J38" s="219">
        <v>2014</v>
      </c>
      <c r="K38" s="218" t="s">
        <v>781</v>
      </c>
      <c r="L38" s="231" t="s">
        <v>1966</v>
      </c>
      <c r="M38" s="231" t="s">
        <v>1967</v>
      </c>
      <c r="N38" s="229"/>
      <c r="Q38" s="221" t="s">
        <v>738</v>
      </c>
      <c r="R38" s="222"/>
      <c r="S38" s="222">
        <v>32647</v>
      </c>
      <c r="U38" s="219">
        <v>20181210</v>
      </c>
      <c r="V38" s="219" t="s">
        <v>91</v>
      </c>
      <c r="X38" s="235">
        <v>800</v>
      </c>
      <c r="Y38" s="219" t="s">
        <v>786</v>
      </c>
      <c r="Z38" s="236" t="s">
        <v>1519</v>
      </c>
      <c r="AA38" s="236"/>
      <c r="AB38" s="227" t="s">
        <v>1246</v>
      </c>
      <c r="AC38" s="230" t="s">
        <v>855</v>
      </c>
      <c r="AH38" s="229"/>
      <c r="AI38" s="229"/>
      <c r="AP38" s="219"/>
      <c r="AQ38" s="229" t="s">
        <v>87</v>
      </c>
    </row>
    <row r="39" spans="1:45" ht="15" customHeight="1" x14ac:dyDescent="0.25">
      <c r="A39" s="225" t="s">
        <v>1341</v>
      </c>
      <c r="B39" s="219" t="s">
        <v>1405</v>
      </c>
      <c r="C39" s="232" t="s">
        <v>1741</v>
      </c>
      <c r="D39" s="219" t="s">
        <v>1195</v>
      </c>
      <c r="E39" s="219" t="s">
        <v>213</v>
      </c>
      <c r="F39" s="219" t="s">
        <v>535</v>
      </c>
      <c r="G39" s="226" t="s">
        <v>700</v>
      </c>
      <c r="H39" s="219" t="s">
        <v>1174</v>
      </c>
      <c r="I39" s="219">
        <v>2014</v>
      </c>
      <c r="J39" s="219">
        <v>2014</v>
      </c>
      <c r="K39" s="218" t="s">
        <v>781</v>
      </c>
      <c r="L39" s="231" t="s">
        <v>1968</v>
      </c>
      <c r="M39" s="231" t="s">
        <v>1967</v>
      </c>
      <c r="N39" s="229"/>
      <c r="Q39" s="221" t="s">
        <v>738</v>
      </c>
      <c r="R39" s="222"/>
      <c r="S39" s="222">
        <v>32647</v>
      </c>
      <c r="U39" s="219">
        <v>20181210</v>
      </c>
      <c r="V39" s="219" t="s">
        <v>91</v>
      </c>
      <c r="X39" s="219">
        <v>800</v>
      </c>
      <c r="Y39" s="219" t="s">
        <v>786</v>
      </c>
      <c r="Z39" s="236" t="s">
        <v>1519</v>
      </c>
      <c r="AA39" s="236"/>
      <c r="AB39" s="227" t="s">
        <v>1246</v>
      </c>
      <c r="AC39" s="230" t="s">
        <v>855</v>
      </c>
      <c r="AF39" s="219"/>
      <c r="AH39" s="229"/>
      <c r="AI39" s="229"/>
      <c r="AP39" s="219"/>
      <c r="AQ39" s="229" t="s">
        <v>87</v>
      </c>
    </row>
    <row r="40" spans="1:45" ht="15" customHeight="1" x14ac:dyDescent="0.25">
      <c r="A40" s="225" t="s">
        <v>1341</v>
      </c>
      <c r="B40" s="219" t="s">
        <v>1405</v>
      </c>
      <c r="C40" s="232" t="s">
        <v>1767</v>
      </c>
      <c r="D40" s="219" t="s">
        <v>1117</v>
      </c>
      <c r="E40" s="219" t="s">
        <v>213</v>
      </c>
      <c r="F40" s="219" t="s">
        <v>535</v>
      </c>
      <c r="G40" s="226" t="s">
        <v>700</v>
      </c>
      <c r="H40" s="219" t="s">
        <v>1174</v>
      </c>
      <c r="I40" s="219">
        <v>2019</v>
      </c>
      <c r="J40" s="219">
        <v>2019</v>
      </c>
      <c r="K40" s="219" t="s">
        <v>65</v>
      </c>
      <c r="L40" s="234" t="s">
        <v>1509</v>
      </c>
      <c r="M40" s="231" t="s">
        <v>1967</v>
      </c>
      <c r="N40" s="229"/>
      <c r="Q40" s="221"/>
      <c r="R40" s="222"/>
      <c r="S40" s="222"/>
      <c r="U40" s="229">
        <v>20191007</v>
      </c>
      <c r="V40" s="219" t="s">
        <v>72</v>
      </c>
      <c r="W40" s="223" t="s">
        <v>761</v>
      </c>
      <c r="X40" s="219">
        <v>800</v>
      </c>
      <c r="Y40" s="219" t="s">
        <v>786</v>
      </c>
      <c r="Z40" s="236" t="s">
        <v>1519</v>
      </c>
      <c r="AA40" s="236"/>
      <c r="AB40" s="227" t="s">
        <v>1246</v>
      </c>
      <c r="AC40" s="230" t="s">
        <v>855</v>
      </c>
      <c r="AF40" s="219"/>
      <c r="AH40" s="229"/>
      <c r="AI40" s="229"/>
      <c r="AP40" s="219"/>
      <c r="AQ40" s="229" t="s">
        <v>87</v>
      </c>
    </row>
    <row r="41" spans="1:45" ht="15" customHeight="1" x14ac:dyDescent="0.25">
      <c r="A41" s="225" t="s">
        <v>1375</v>
      </c>
      <c r="B41" s="219" t="s">
        <v>1376</v>
      </c>
      <c r="C41" s="217" t="s">
        <v>1385</v>
      </c>
      <c r="D41" s="219" t="s">
        <v>1606</v>
      </c>
      <c r="E41" s="219" t="s">
        <v>213</v>
      </c>
      <c r="F41" s="219" t="s">
        <v>1220</v>
      </c>
      <c r="G41" s="226" t="s">
        <v>700</v>
      </c>
      <c r="H41" s="228" t="s">
        <v>1607</v>
      </c>
      <c r="I41" s="219">
        <v>2017</v>
      </c>
      <c r="J41" s="219">
        <v>2018</v>
      </c>
      <c r="K41" s="219" t="s">
        <v>268</v>
      </c>
      <c r="L41" s="228" t="s">
        <v>1542</v>
      </c>
      <c r="M41" s="228" t="s">
        <v>1608</v>
      </c>
      <c r="N41" s="228" t="s">
        <v>1021</v>
      </c>
      <c r="O41" s="219" t="s">
        <v>1609</v>
      </c>
      <c r="P41" s="219" t="s">
        <v>834</v>
      </c>
      <c r="Q41" s="219" t="s">
        <v>848</v>
      </c>
      <c r="U41" s="219">
        <v>20191204</v>
      </c>
      <c r="V41" s="219" t="s">
        <v>91</v>
      </c>
      <c r="W41" s="219" t="s">
        <v>1610</v>
      </c>
      <c r="X41" s="219" t="s">
        <v>1196</v>
      </c>
      <c r="Y41" s="219" t="s">
        <v>87</v>
      </c>
      <c r="Z41" s="219" t="s">
        <v>1611</v>
      </c>
      <c r="AB41" s="219" t="s">
        <v>1246</v>
      </c>
      <c r="AF41" s="230" t="s">
        <v>1547</v>
      </c>
      <c r="AQ41" s="229" t="s">
        <v>87</v>
      </c>
      <c r="AS41" s="219" t="s">
        <v>1589</v>
      </c>
    </row>
    <row r="42" spans="1:45" ht="15" customHeight="1" x14ac:dyDescent="0.25">
      <c r="A42" s="225" t="s">
        <v>1375</v>
      </c>
      <c r="B42" s="219" t="s">
        <v>1376</v>
      </c>
      <c r="C42" s="217" t="s">
        <v>1768</v>
      </c>
      <c r="D42" s="219" t="s">
        <v>1616</v>
      </c>
      <c r="E42" s="219" t="s">
        <v>213</v>
      </c>
      <c r="F42" s="219" t="s">
        <v>1220</v>
      </c>
      <c r="G42" s="226" t="s">
        <v>700</v>
      </c>
      <c r="H42" s="228" t="s">
        <v>1612</v>
      </c>
      <c r="I42" s="219">
        <v>2015</v>
      </c>
      <c r="J42" s="219">
        <v>2016</v>
      </c>
      <c r="K42" s="219" t="s">
        <v>268</v>
      </c>
      <c r="L42" s="228" t="s">
        <v>1542</v>
      </c>
      <c r="M42" s="228" t="s">
        <v>1613</v>
      </c>
      <c r="N42" s="228" t="s">
        <v>1021</v>
      </c>
      <c r="O42" s="219" t="s">
        <v>1614</v>
      </c>
      <c r="P42" s="219" t="s">
        <v>834</v>
      </c>
      <c r="Q42" s="219" t="s">
        <v>848</v>
      </c>
      <c r="U42" s="219">
        <v>20191204</v>
      </c>
      <c r="V42" s="219" t="s">
        <v>91</v>
      </c>
      <c r="W42" s="219" t="s">
        <v>1610</v>
      </c>
      <c r="X42" s="219" t="s">
        <v>1196</v>
      </c>
      <c r="Y42" s="219" t="s">
        <v>87</v>
      </c>
      <c r="Z42" s="219" t="s">
        <v>1615</v>
      </c>
      <c r="AB42" s="219" t="s">
        <v>1246</v>
      </c>
      <c r="AF42" s="230" t="s">
        <v>1547</v>
      </c>
      <c r="AQ42" s="229" t="s">
        <v>87</v>
      </c>
      <c r="AS42" s="219" t="s">
        <v>1589</v>
      </c>
    </row>
    <row r="43" spans="1:45" ht="15" customHeight="1" x14ac:dyDescent="0.25">
      <c r="A43" s="225" t="s">
        <v>1375</v>
      </c>
      <c r="B43" s="219" t="s">
        <v>1405</v>
      </c>
      <c r="C43" s="217" t="s">
        <v>1769</v>
      </c>
      <c r="D43" s="219" t="s">
        <v>1664</v>
      </c>
      <c r="E43" s="219" t="s">
        <v>213</v>
      </c>
      <c r="F43" s="219" t="s">
        <v>1220</v>
      </c>
      <c r="G43" s="226" t="s">
        <v>700</v>
      </c>
      <c r="H43" s="228" t="s">
        <v>1658</v>
      </c>
      <c r="I43" s="219">
        <v>2018</v>
      </c>
      <c r="J43" s="219">
        <v>2018</v>
      </c>
      <c r="K43" s="219" t="s">
        <v>1661</v>
      </c>
      <c r="L43" s="234" t="s">
        <v>1659</v>
      </c>
      <c r="M43" s="234" t="s">
        <v>1660</v>
      </c>
      <c r="N43" s="228" t="s">
        <v>1022</v>
      </c>
      <c r="O43" s="219" t="s">
        <v>1667</v>
      </c>
      <c r="P43" s="219" t="s">
        <v>1662</v>
      </c>
      <c r="Q43" s="219" t="s">
        <v>1512</v>
      </c>
      <c r="U43" s="219">
        <v>20190930</v>
      </c>
      <c r="V43" s="219" t="s">
        <v>91</v>
      </c>
      <c r="X43" s="219" t="s">
        <v>1196</v>
      </c>
      <c r="Y43" s="219" t="s">
        <v>87</v>
      </c>
      <c r="Z43" s="219" t="s">
        <v>1666</v>
      </c>
      <c r="AB43" s="219" t="s">
        <v>1244</v>
      </c>
      <c r="AQ43" s="229" t="s">
        <v>87</v>
      </c>
    </row>
    <row r="44" spans="1:45" ht="15" customHeight="1" x14ac:dyDescent="0.25">
      <c r="A44" s="225" t="s">
        <v>1375</v>
      </c>
      <c r="B44" s="219" t="s">
        <v>1405</v>
      </c>
      <c r="C44" s="217" t="s">
        <v>1769</v>
      </c>
      <c r="D44" s="219" t="s">
        <v>1665</v>
      </c>
      <c r="E44" s="219" t="s">
        <v>213</v>
      </c>
      <c r="F44" s="219" t="s">
        <v>1220</v>
      </c>
      <c r="G44" s="226" t="s">
        <v>700</v>
      </c>
      <c r="H44" s="228" t="s">
        <v>1658</v>
      </c>
      <c r="I44" s="219">
        <v>2018</v>
      </c>
      <c r="J44" s="219">
        <v>2018</v>
      </c>
      <c r="K44" s="219" t="s">
        <v>847</v>
      </c>
      <c r="L44" s="234" t="s">
        <v>1659</v>
      </c>
      <c r="M44" s="234" t="s">
        <v>1660</v>
      </c>
      <c r="N44" s="228" t="s">
        <v>1022</v>
      </c>
      <c r="O44" s="219" t="s">
        <v>1667</v>
      </c>
      <c r="P44" s="219" t="s">
        <v>1663</v>
      </c>
      <c r="Q44" s="219" t="s">
        <v>1512</v>
      </c>
      <c r="U44" s="219">
        <v>20190930</v>
      </c>
      <c r="V44" s="219" t="s">
        <v>91</v>
      </c>
      <c r="X44" s="219" t="s">
        <v>1196</v>
      </c>
      <c r="Y44" s="219" t="s">
        <v>88</v>
      </c>
      <c r="Z44" s="219" t="s">
        <v>1666</v>
      </c>
      <c r="AB44" s="219" t="s">
        <v>1244</v>
      </c>
    </row>
    <row r="45" spans="1:45" ht="15" customHeight="1" x14ac:dyDescent="0.25">
      <c r="A45" s="225" t="s">
        <v>1375</v>
      </c>
      <c r="B45" s="219" t="s">
        <v>1405</v>
      </c>
      <c r="C45" s="217" t="s">
        <v>1770</v>
      </c>
      <c r="D45" s="219" t="s">
        <v>1199</v>
      </c>
      <c r="E45" s="219" t="s">
        <v>213</v>
      </c>
      <c r="F45" s="219" t="s">
        <v>1220</v>
      </c>
      <c r="G45" s="226" t="s">
        <v>700</v>
      </c>
      <c r="H45" s="228" t="s">
        <v>992</v>
      </c>
      <c r="I45" s="219">
        <v>2018</v>
      </c>
      <c r="J45" s="219">
        <v>2018</v>
      </c>
      <c r="K45" s="219" t="s">
        <v>847</v>
      </c>
      <c r="L45" s="234" t="s">
        <v>1136</v>
      </c>
      <c r="M45" s="234" t="s">
        <v>993</v>
      </c>
      <c r="N45" s="228" t="s">
        <v>1022</v>
      </c>
      <c r="O45" s="219" t="s">
        <v>1054</v>
      </c>
      <c r="P45" s="219" t="s">
        <v>834</v>
      </c>
      <c r="Q45" s="219" t="s">
        <v>848</v>
      </c>
      <c r="U45" s="219">
        <v>20190617</v>
      </c>
      <c r="V45" s="219" t="s">
        <v>91</v>
      </c>
      <c r="X45" s="219" t="s">
        <v>1196</v>
      </c>
      <c r="Y45" s="219" t="s">
        <v>786</v>
      </c>
      <c r="Z45" s="219" t="s">
        <v>850</v>
      </c>
      <c r="AB45" s="219" t="s">
        <v>1244</v>
      </c>
      <c r="AC45" s="230" t="s">
        <v>883</v>
      </c>
      <c r="AF45" s="230" t="s">
        <v>1135</v>
      </c>
    </row>
    <row r="46" spans="1:45" ht="15" customHeight="1" x14ac:dyDescent="0.25">
      <c r="A46" s="225" t="s">
        <v>1375</v>
      </c>
      <c r="B46" s="219" t="s">
        <v>1405</v>
      </c>
      <c r="C46" s="217" t="s">
        <v>842</v>
      </c>
      <c r="D46" s="219" t="s">
        <v>1200</v>
      </c>
      <c r="E46" s="219" t="s">
        <v>213</v>
      </c>
      <c r="F46" s="219" t="s">
        <v>1220</v>
      </c>
      <c r="G46" s="226" t="s">
        <v>700</v>
      </c>
      <c r="H46" s="228" t="s">
        <v>992</v>
      </c>
      <c r="I46" s="219">
        <v>2018</v>
      </c>
      <c r="J46" s="219">
        <v>2018</v>
      </c>
      <c r="K46" s="219" t="s">
        <v>847</v>
      </c>
      <c r="L46" s="234" t="s">
        <v>1136</v>
      </c>
      <c r="M46" s="234" t="s">
        <v>999</v>
      </c>
      <c r="N46" s="228" t="s">
        <v>1022</v>
      </c>
      <c r="O46" s="219" t="s">
        <v>1054</v>
      </c>
      <c r="P46" s="219" t="s">
        <v>834</v>
      </c>
      <c r="Q46" s="219" t="s">
        <v>848</v>
      </c>
      <c r="U46" s="219">
        <v>20190617</v>
      </c>
      <c r="V46" s="219" t="s">
        <v>91</v>
      </c>
      <c r="X46" s="219" t="s">
        <v>1196</v>
      </c>
      <c r="Y46" s="219" t="s">
        <v>786</v>
      </c>
      <c r="Z46" s="219" t="s">
        <v>851</v>
      </c>
      <c r="AB46" s="219" t="s">
        <v>1244</v>
      </c>
      <c r="AC46" s="230" t="s">
        <v>835</v>
      </c>
      <c r="AF46" s="230" t="s">
        <v>1135</v>
      </c>
      <c r="AQ46" s="229" t="s">
        <v>87</v>
      </c>
    </row>
    <row r="47" spans="1:45" ht="15" customHeight="1" x14ac:dyDescent="0.25">
      <c r="A47" s="225" t="s">
        <v>1375</v>
      </c>
      <c r="B47" s="219" t="s">
        <v>1405</v>
      </c>
      <c r="C47" s="217" t="s">
        <v>844</v>
      </c>
      <c r="D47" s="219" t="s">
        <v>1201</v>
      </c>
      <c r="E47" s="219" t="s">
        <v>213</v>
      </c>
      <c r="F47" s="219" t="s">
        <v>1220</v>
      </c>
      <c r="G47" s="226" t="s">
        <v>700</v>
      </c>
      <c r="H47" s="228" t="s">
        <v>992</v>
      </c>
      <c r="I47" s="219">
        <v>2018</v>
      </c>
      <c r="J47" s="219">
        <v>2018</v>
      </c>
      <c r="K47" s="219" t="s">
        <v>847</v>
      </c>
      <c r="L47" s="234" t="s">
        <v>1136</v>
      </c>
      <c r="M47" s="234" t="s">
        <v>1000</v>
      </c>
      <c r="N47" s="228" t="s">
        <v>1022</v>
      </c>
      <c r="O47" s="219" t="s">
        <v>1054</v>
      </c>
      <c r="P47" s="219" t="s">
        <v>834</v>
      </c>
      <c r="Q47" s="219" t="s">
        <v>848</v>
      </c>
      <c r="U47" s="219">
        <v>20190617</v>
      </c>
      <c r="V47" s="219" t="s">
        <v>91</v>
      </c>
      <c r="X47" s="219" t="s">
        <v>1196</v>
      </c>
      <c r="Y47" s="219" t="s">
        <v>786</v>
      </c>
      <c r="Z47" s="219" t="s">
        <v>853</v>
      </c>
      <c r="AB47" s="219" t="s">
        <v>1244</v>
      </c>
      <c r="AC47" s="230" t="s">
        <v>835</v>
      </c>
      <c r="AF47" s="230" t="s">
        <v>1135</v>
      </c>
      <c r="AQ47" s="229" t="s">
        <v>87</v>
      </c>
    </row>
    <row r="48" spans="1:45" ht="15" customHeight="1" x14ac:dyDescent="0.25">
      <c r="A48" s="225" t="s">
        <v>1375</v>
      </c>
      <c r="B48" s="219" t="s">
        <v>1405</v>
      </c>
      <c r="C48" s="217" t="s">
        <v>845</v>
      </c>
      <c r="D48" s="219" t="s">
        <v>1202</v>
      </c>
      <c r="E48" s="219" t="s">
        <v>213</v>
      </c>
      <c r="F48" s="219" t="s">
        <v>1220</v>
      </c>
      <c r="G48" s="226" t="s">
        <v>700</v>
      </c>
      <c r="H48" s="228" t="s">
        <v>992</v>
      </c>
      <c r="I48" s="219">
        <v>2018</v>
      </c>
      <c r="J48" s="219">
        <v>2018</v>
      </c>
      <c r="K48" s="219" t="s">
        <v>847</v>
      </c>
      <c r="L48" s="234" t="s">
        <v>1136</v>
      </c>
      <c r="M48" s="234" t="s">
        <v>1001</v>
      </c>
      <c r="N48" s="228" t="s">
        <v>1022</v>
      </c>
      <c r="O48" s="219" t="s">
        <v>1054</v>
      </c>
      <c r="P48" s="219" t="s">
        <v>834</v>
      </c>
      <c r="Q48" s="219" t="s">
        <v>848</v>
      </c>
      <c r="U48" s="219">
        <v>20190617</v>
      </c>
      <c r="V48" s="219" t="s">
        <v>91</v>
      </c>
      <c r="X48" s="219" t="s">
        <v>1196</v>
      </c>
      <c r="Y48" s="219" t="s">
        <v>786</v>
      </c>
      <c r="Z48" s="219" t="s">
        <v>852</v>
      </c>
      <c r="AB48" s="219" t="s">
        <v>1244</v>
      </c>
      <c r="AC48" s="230" t="s">
        <v>835</v>
      </c>
      <c r="AF48" s="230" t="s">
        <v>1135</v>
      </c>
      <c r="AQ48" s="229" t="s">
        <v>87</v>
      </c>
    </row>
    <row r="49" spans="1:43" ht="15" customHeight="1" x14ac:dyDescent="0.25">
      <c r="A49" s="225" t="s">
        <v>1375</v>
      </c>
      <c r="B49" s="219" t="s">
        <v>1390</v>
      </c>
      <c r="C49" s="217" t="s">
        <v>843</v>
      </c>
      <c r="D49" s="219" t="s">
        <v>1203</v>
      </c>
      <c r="E49" s="219" t="s">
        <v>213</v>
      </c>
      <c r="F49" s="219" t="s">
        <v>1220</v>
      </c>
      <c r="G49" s="226" t="s">
        <v>700</v>
      </c>
      <c r="H49" s="228" t="s">
        <v>992</v>
      </c>
      <c r="I49" s="219">
        <v>2018</v>
      </c>
      <c r="J49" s="219">
        <v>2018</v>
      </c>
      <c r="K49" s="219" t="s">
        <v>847</v>
      </c>
      <c r="L49" s="234" t="s">
        <v>1136</v>
      </c>
      <c r="M49" s="234" t="s">
        <v>1002</v>
      </c>
      <c r="N49" s="228" t="s">
        <v>1022</v>
      </c>
      <c r="O49" s="219" t="s">
        <v>1054</v>
      </c>
      <c r="P49" s="219" t="s">
        <v>834</v>
      </c>
      <c r="Q49" s="219" t="s">
        <v>848</v>
      </c>
      <c r="U49" s="219">
        <v>20190617</v>
      </c>
      <c r="V49" s="219" t="s">
        <v>91</v>
      </c>
      <c r="X49" s="219" t="s">
        <v>1196</v>
      </c>
      <c r="Y49" s="219" t="s">
        <v>786</v>
      </c>
      <c r="Z49" s="219" t="s">
        <v>857</v>
      </c>
      <c r="AB49" s="219" t="s">
        <v>1244</v>
      </c>
      <c r="AC49" s="230" t="s">
        <v>835</v>
      </c>
      <c r="AF49" s="230" t="s">
        <v>1135</v>
      </c>
      <c r="AQ49" s="229" t="s">
        <v>87</v>
      </c>
    </row>
    <row r="50" spans="1:43" ht="15" customHeight="1" x14ac:dyDescent="0.25">
      <c r="A50" s="225" t="s">
        <v>1375</v>
      </c>
      <c r="B50" s="219" t="s">
        <v>1390</v>
      </c>
      <c r="C50" s="232" t="s">
        <v>1771</v>
      </c>
      <c r="D50" s="219" t="s">
        <v>546</v>
      </c>
      <c r="E50" s="219" t="s">
        <v>213</v>
      </c>
      <c r="F50" s="219" t="s">
        <v>535</v>
      </c>
      <c r="G50" s="226" t="s">
        <v>700</v>
      </c>
      <c r="H50" s="219" t="s">
        <v>1656</v>
      </c>
      <c r="I50" s="219">
        <v>2019</v>
      </c>
      <c r="J50" s="219">
        <v>2019</v>
      </c>
      <c r="K50" s="219" t="s">
        <v>65</v>
      </c>
      <c r="L50" s="234" t="s">
        <v>1510</v>
      </c>
      <c r="M50" s="231" t="s">
        <v>1967</v>
      </c>
      <c r="N50" s="229"/>
      <c r="Q50" s="221"/>
      <c r="R50" s="222"/>
      <c r="S50" s="222"/>
      <c r="U50" s="229">
        <v>20191007</v>
      </c>
      <c r="V50" s="219" t="s">
        <v>72</v>
      </c>
      <c r="W50" s="223" t="s">
        <v>761</v>
      </c>
      <c r="X50" s="219">
        <v>800</v>
      </c>
      <c r="Y50" s="219" t="s">
        <v>786</v>
      </c>
      <c r="Z50" s="236" t="s">
        <v>1508</v>
      </c>
      <c r="AA50" s="236"/>
      <c r="AB50" s="227" t="s">
        <v>1246</v>
      </c>
      <c r="AC50" s="230" t="s">
        <v>835</v>
      </c>
      <c r="AF50" s="219"/>
      <c r="AH50" s="229"/>
      <c r="AI50" s="229"/>
      <c r="AP50" s="219"/>
      <c r="AQ50" s="229" t="s">
        <v>87</v>
      </c>
    </row>
    <row r="51" spans="1:43" ht="15" customHeight="1" x14ac:dyDescent="0.25">
      <c r="A51" s="225" t="s">
        <v>1375</v>
      </c>
      <c r="B51" s="219" t="s">
        <v>1390</v>
      </c>
      <c r="C51" s="232" t="s">
        <v>1742</v>
      </c>
      <c r="D51" s="219" t="s">
        <v>1215</v>
      </c>
      <c r="E51" s="219" t="s">
        <v>213</v>
      </c>
      <c r="F51" s="219" t="s">
        <v>1220</v>
      </c>
      <c r="G51" s="226" t="s">
        <v>700</v>
      </c>
      <c r="H51" s="227" t="s">
        <v>1020</v>
      </c>
      <c r="I51" s="219">
        <v>2019</v>
      </c>
      <c r="J51" s="219">
        <v>2018</v>
      </c>
      <c r="K51" s="219" t="s">
        <v>904</v>
      </c>
      <c r="L51" s="228" t="s">
        <v>1140</v>
      </c>
      <c r="M51" s="227" t="s">
        <v>1933</v>
      </c>
      <c r="N51" s="227">
        <v>11</v>
      </c>
      <c r="O51" s="219" t="s">
        <v>1059</v>
      </c>
      <c r="P51" s="219" t="s">
        <v>834</v>
      </c>
      <c r="Q51" s="219" t="s">
        <v>848</v>
      </c>
      <c r="U51" s="219">
        <v>20190820</v>
      </c>
      <c r="V51" s="219" t="s">
        <v>91</v>
      </c>
      <c r="X51" s="219" t="s">
        <v>1196</v>
      </c>
      <c r="Y51" s="219" t="s">
        <v>87</v>
      </c>
      <c r="Z51" s="227" t="s">
        <v>914</v>
      </c>
      <c r="AA51" s="227"/>
      <c r="AB51" s="227" t="s">
        <v>1244</v>
      </c>
      <c r="AF51" s="230" t="s">
        <v>1135</v>
      </c>
    </row>
    <row r="52" spans="1:43" ht="15" customHeight="1" x14ac:dyDescent="0.25">
      <c r="A52" s="225" t="s">
        <v>1375</v>
      </c>
      <c r="B52" s="219" t="s">
        <v>1390</v>
      </c>
      <c r="C52" s="232" t="s">
        <v>1743</v>
      </c>
      <c r="D52" s="219" t="s">
        <v>1216</v>
      </c>
      <c r="E52" s="219" t="s">
        <v>213</v>
      </c>
      <c r="F52" s="219" t="s">
        <v>1220</v>
      </c>
      <c r="G52" s="226" t="s">
        <v>700</v>
      </c>
      <c r="H52" s="227" t="s">
        <v>1020</v>
      </c>
      <c r="I52" s="219">
        <v>2019</v>
      </c>
      <c r="J52" s="219">
        <v>2018</v>
      </c>
      <c r="K52" s="219" t="s">
        <v>268</v>
      </c>
      <c r="L52" s="228" t="s">
        <v>1140</v>
      </c>
      <c r="M52" s="227" t="s">
        <v>1934</v>
      </c>
      <c r="N52" s="227" t="s">
        <v>1025</v>
      </c>
      <c r="O52" s="219" t="s">
        <v>1059</v>
      </c>
      <c r="P52" s="219" t="s">
        <v>834</v>
      </c>
      <c r="Q52" s="219" t="s">
        <v>848</v>
      </c>
      <c r="U52" s="219">
        <v>20190820</v>
      </c>
      <c r="V52" s="219" t="s">
        <v>91</v>
      </c>
      <c r="X52" s="219" t="s">
        <v>1196</v>
      </c>
      <c r="Y52" s="219" t="s">
        <v>87</v>
      </c>
      <c r="Z52" s="227" t="s">
        <v>915</v>
      </c>
      <c r="AA52" s="227"/>
      <c r="AB52" s="227" t="s">
        <v>1244</v>
      </c>
      <c r="AF52" s="230" t="s">
        <v>1135</v>
      </c>
    </row>
    <row r="53" spans="1:43" ht="15" customHeight="1" x14ac:dyDescent="0.25">
      <c r="A53" s="225" t="s">
        <v>1375</v>
      </c>
      <c r="B53" s="219" t="s">
        <v>1390</v>
      </c>
      <c r="C53" s="232" t="s">
        <v>1744</v>
      </c>
      <c r="D53" s="219" t="s">
        <v>1217</v>
      </c>
      <c r="E53" s="219" t="s">
        <v>213</v>
      </c>
      <c r="F53" s="219" t="s">
        <v>1220</v>
      </c>
      <c r="G53" s="226" t="s">
        <v>700</v>
      </c>
      <c r="H53" s="227" t="s">
        <v>1020</v>
      </c>
      <c r="I53" s="219">
        <v>2019</v>
      </c>
      <c r="J53" s="219">
        <v>2018</v>
      </c>
      <c r="K53" s="219" t="s">
        <v>268</v>
      </c>
      <c r="L53" s="228" t="s">
        <v>1140</v>
      </c>
      <c r="M53" s="227" t="s">
        <v>1935</v>
      </c>
      <c r="N53" s="227" t="s">
        <v>1025</v>
      </c>
      <c r="O53" s="219" t="s">
        <v>1059</v>
      </c>
      <c r="P53" s="219" t="s">
        <v>834</v>
      </c>
      <c r="Q53" s="219" t="s">
        <v>848</v>
      </c>
      <c r="U53" s="219">
        <v>20190820</v>
      </c>
      <c r="V53" s="219" t="s">
        <v>91</v>
      </c>
      <c r="X53" s="219" t="s">
        <v>1196</v>
      </c>
      <c r="Y53" s="219" t="s">
        <v>87</v>
      </c>
      <c r="Z53" s="227" t="s">
        <v>922</v>
      </c>
      <c r="AA53" s="227"/>
      <c r="AB53" s="227" t="s">
        <v>1244</v>
      </c>
      <c r="AF53" s="230" t="s">
        <v>1135</v>
      </c>
    </row>
    <row r="54" spans="1:43" ht="15" customHeight="1" x14ac:dyDescent="0.25">
      <c r="A54" s="225" t="s">
        <v>1375</v>
      </c>
      <c r="B54" s="219" t="s">
        <v>1390</v>
      </c>
      <c r="C54" s="232" t="s">
        <v>1745</v>
      </c>
      <c r="D54" s="219" t="s">
        <v>1218</v>
      </c>
      <c r="E54" s="219" t="s">
        <v>213</v>
      </c>
      <c r="F54" s="219" t="s">
        <v>1220</v>
      </c>
      <c r="G54" s="226" t="s">
        <v>700</v>
      </c>
      <c r="H54" s="227" t="s">
        <v>1020</v>
      </c>
      <c r="I54" s="219">
        <v>2019</v>
      </c>
      <c r="J54" s="219">
        <v>2018</v>
      </c>
      <c r="K54" s="219" t="s">
        <v>268</v>
      </c>
      <c r="L54" s="228" t="s">
        <v>1140</v>
      </c>
      <c r="M54" s="227" t="s">
        <v>1936</v>
      </c>
      <c r="N54" s="227" t="s">
        <v>1025</v>
      </c>
      <c r="O54" s="219" t="s">
        <v>1059</v>
      </c>
      <c r="P54" s="219" t="s">
        <v>834</v>
      </c>
      <c r="Q54" s="219" t="s">
        <v>848</v>
      </c>
      <c r="U54" s="219">
        <v>20190820</v>
      </c>
      <c r="V54" s="219" t="s">
        <v>91</v>
      </c>
      <c r="X54" s="219" t="s">
        <v>1196</v>
      </c>
      <c r="Y54" s="219" t="s">
        <v>87</v>
      </c>
      <c r="Z54" s="227" t="s">
        <v>921</v>
      </c>
      <c r="AA54" s="227"/>
      <c r="AB54" s="227" t="s">
        <v>1244</v>
      </c>
      <c r="AF54" s="230" t="s">
        <v>1135</v>
      </c>
    </row>
    <row r="55" spans="1:43" ht="15" customHeight="1" x14ac:dyDescent="0.25">
      <c r="A55" s="225" t="s">
        <v>1375</v>
      </c>
      <c r="B55" s="219" t="s">
        <v>1390</v>
      </c>
      <c r="C55" s="232" t="s">
        <v>1746</v>
      </c>
      <c r="D55" s="219" t="s">
        <v>1219</v>
      </c>
      <c r="E55" s="219" t="s">
        <v>213</v>
      </c>
      <c r="F55" s="219" t="s">
        <v>1220</v>
      </c>
      <c r="G55" s="226" t="s">
        <v>700</v>
      </c>
      <c r="H55" s="227" t="s">
        <v>1020</v>
      </c>
      <c r="I55" s="219">
        <v>2019</v>
      </c>
      <c r="J55" s="219">
        <v>2018</v>
      </c>
      <c r="K55" s="219" t="s">
        <v>268</v>
      </c>
      <c r="L55" s="228" t="s">
        <v>1140</v>
      </c>
      <c r="M55" s="227" t="s">
        <v>1937</v>
      </c>
      <c r="N55" s="227" t="s">
        <v>1025</v>
      </c>
      <c r="O55" s="219" t="s">
        <v>1059</v>
      </c>
      <c r="P55" s="219" t="s">
        <v>834</v>
      </c>
      <c r="Q55" s="219" t="s">
        <v>848</v>
      </c>
      <c r="U55" s="219">
        <v>20190820</v>
      </c>
      <c r="V55" s="219" t="s">
        <v>91</v>
      </c>
      <c r="X55" s="219" t="s">
        <v>1196</v>
      </c>
      <c r="Y55" s="219" t="s">
        <v>87</v>
      </c>
      <c r="Z55" s="227" t="s">
        <v>919</v>
      </c>
      <c r="AA55" s="227"/>
      <c r="AB55" s="227" t="s">
        <v>1244</v>
      </c>
      <c r="AF55" s="230" t="s">
        <v>1135</v>
      </c>
    </row>
    <row r="56" spans="1:43" ht="15" customHeight="1" x14ac:dyDescent="0.25">
      <c r="A56" s="225" t="s">
        <v>1375</v>
      </c>
      <c r="B56" s="219" t="s">
        <v>1390</v>
      </c>
      <c r="C56" s="232" t="s">
        <v>1772</v>
      </c>
      <c r="D56" s="219" t="s">
        <v>1617</v>
      </c>
      <c r="E56" s="219" t="s">
        <v>213</v>
      </c>
      <c r="F56" s="219" t="s">
        <v>1220</v>
      </c>
      <c r="G56" s="226" t="s">
        <v>700</v>
      </c>
      <c r="H56" s="227" t="s">
        <v>1619</v>
      </c>
      <c r="I56" s="219">
        <v>2019</v>
      </c>
      <c r="J56" s="219">
        <v>2019</v>
      </c>
      <c r="K56" s="219" t="s">
        <v>1583</v>
      </c>
      <c r="L56" s="228" t="s">
        <v>1620</v>
      </c>
      <c r="M56" s="227" t="s">
        <v>1621</v>
      </c>
      <c r="N56" s="227" t="s">
        <v>1025</v>
      </c>
      <c r="O56" s="219" t="s">
        <v>1624</v>
      </c>
      <c r="P56" s="219" t="s">
        <v>834</v>
      </c>
      <c r="Q56" s="219" t="s">
        <v>848</v>
      </c>
      <c r="U56" s="219">
        <v>20191204</v>
      </c>
      <c r="V56" s="219" t="s">
        <v>91</v>
      </c>
      <c r="X56" s="219" t="s">
        <v>1196</v>
      </c>
      <c r="Y56" s="219" t="s">
        <v>87</v>
      </c>
      <c r="Z56" s="227" t="s">
        <v>1618</v>
      </c>
      <c r="AA56" s="227"/>
      <c r="AB56" s="227" t="s">
        <v>1244</v>
      </c>
      <c r="AF56" s="230" t="s">
        <v>1135</v>
      </c>
    </row>
    <row r="57" spans="1:43" ht="15" customHeight="1" x14ac:dyDescent="0.25">
      <c r="A57" s="225" t="s">
        <v>1375</v>
      </c>
      <c r="B57" s="219" t="s">
        <v>1390</v>
      </c>
      <c r="C57" s="232" t="s">
        <v>1773</v>
      </c>
      <c r="D57" s="219" t="s">
        <v>1622</v>
      </c>
      <c r="E57" s="219" t="s">
        <v>213</v>
      </c>
      <c r="F57" s="219" t="s">
        <v>1220</v>
      </c>
      <c r="G57" s="226" t="s">
        <v>700</v>
      </c>
      <c r="H57" s="227" t="s">
        <v>1619</v>
      </c>
      <c r="I57" s="219">
        <v>2019</v>
      </c>
      <c r="J57" s="219">
        <v>2019</v>
      </c>
      <c r="K57" s="219" t="s">
        <v>1583</v>
      </c>
      <c r="L57" s="228" t="s">
        <v>1620</v>
      </c>
      <c r="M57" s="227" t="s">
        <v>1621</v>
      </c>
      <c r="N57" s="227" t="s">
        <v>1025</v>
      </c>
      <c r="O57" s="219" t="s">
        <v>1624</v>
      </c>
      <c r="P57" s="219" t="s">
        <v>834</v>
      </c>
      <c r="Q57" s="219" t="s">
        <v>848</v>
      </c>
      <c r="U57" s="219">
        <v>20191204</v>
      </c>
      <c r="V57" s="219" t="s">
        <v>91</v>
      </c>
      <c r="X57" s="219" t="s">
        <v>1196</v>
      </c>
      <c r="Y57" s="219" t="s">
        <v>87</v>
      </c>
      <c r="Z57" s="227" t="s">
        <v>1623</v>
      </c>
      <c r="AA57" s="227"/>
      <c r="AB57" s="227" t="s">
        <v>1244</v>
      </c>
      <c r="AF57" s="230" t="s">
        <v>1135</v>
      </c>
    </row>
    <row r="58" spans="1:43" ht="15" customHeight="1" x14ac:dyDescent="0.25">
      <c r="A58" s="225" t="s">
        <v>1375</v>
      </c>
      <c r="B58" s="219" t="s">
        <v>1390</v>
      </c>
      <c r="C58" s="217" t="s">
        <v>1774</v>
      </c>
      <c r="D58" s="219" t="s">
        <v>1649</v>
      </c>
      <c r="E58" s="219" t="s">
        <v>213</v>
      </c>
      <c r="F58" s="219" t="s">
        <v>1220</v>
      </c>
      <c r="G58" s="226" t="s">
        <v>700</v>
      </c>
      <c r="H58" s="227" t="s">
        <v>1722</v>
      </c>
      <c r="I58" s="219">
        <v>2019</v>
      </c>
      <c r="J58" s="219">
        <v>2019</v>
      </c>
      <c r="K58" s="219" t="s">
        <v>1652</v>
      </c>
      <c r="L58" s="228" t="s">
        <v>1654</v>
      </c>
      <c r="M58" s="227" t="s">
        <v>1655</v>
      </c>
      <c r="N58" s="227" t="s">
        <v>1025</v>
      </c>
      <c r="O58" s="236" t="s">
        <v>1653</v>
      </c>
      <c r="P58" s="219" t="s">
        <v>1651</v>
      </c>
      <c r="Q58" s="219" t="s">
        <v>848</v>
      </c>
      <c r="U58" s="219">
        <v>20191204</v>
      </c>
      <c r="V58" s="219" t="s">
        <v>91</v>
      </c>
      <c r="X58" s="219" t="s">
        <v>1196</v>
      </c>
      <c r="Y58" s="219" t="s">
        <v>87</v>
      </c>
      <c r="Z58" s="219" t="s">
        <v>1647</v>
      </c>
      <c r="AA58" s="227"/>
      <c r="AB58" s="227" t="s">
        <v>1244</v>
      </c>
      <c r="AF58" s="230" t="s">
        <v>1135</v>
      </c>
    </row>
    <row r="59" spans="1:43" ht="15" customHeight="1" x14ac:dyDescent="0.25">
      <c r="A59" s="225" t="s">
        <v>1375</v>
      </c>
      <c r="B59" s="219" t="s">
        <v>1390</v>
      </c>
      <c r="C59" s="217" t="s">
        <v>1775</v>
      </c>
      <c r="D59" s="219" t="s">
        <v>1650</v>
      </c>
      <c r="E59" s="219" t="s">
        <v>213</v>
      </c>
      <c r="F59" s="219" t="s">
        <v>1220</v>
      </c>
      <c r="G59" s="226" t="s">
        <v>700</v>
      </c>
      <c r="H59" s="227" t="s">
        <v>1722</v>
      </c>
      <c r="I59" s="219">
        <v>2019</v>
      </c>
      <c r="J59" s="219">
        <v>2019</v>
      </c>
      <c r="K59" s="219" t="s">
        <v>1652</v>
      </c>
      <c r="L59" s="228" t="s">
        <v>1654</v>
      </c>
      <c r="M59" s="227" t="s">
        <v>1723</v>
      </c>
      <c r="N59" s="227" t="s">
        <v>1025</v>
      </c>
      <c r="O59" s="236" t="s">
        <v>1653</v>
      </c>
      <c r="P59" s="219" t="s">
        <v>1651</v>
      </c>
      <c r="Q59" s="219" t="s">
        <v>848</v>
      </c>
      <c r="U59" s="219">
        <v>20191204</v>
      </c>
      <c r="V59" s="219" t="s">
        <v>91</v>
      </c>
      <c r="X59" s="219" t="s">
        <v>1196</v>
      </c>
      <c r="Y59" s="219" t="s">
        <v>87</v>
      </c>
      <c r="Z59" s="219" t="s">
        <v>1657</v>
      </c>
      <c r="AA59" s="227"/>
      <c r="AB59" s="227" t="s">
        <v>1246</v>
      </c>
    </row>
    <row r="60" spans="1:43" ht="15" customHeight="1" x14ac:dyDescent="0.25">
      <c r="A60" s="225" t="s">
        <v>1375</v>
      </c>
      <c r="B60" s="219" t="s">
        <v>1418</v>
      </c>
      <c r="C60" s="217" t="s">
        <v>1776</v>
      </c>
      <c r="D60" s="219" t="s">
        <v>1668</v>
      </c>
      <c r="E60" s="219" t="s">
        <v>213</v>
      </c>
      <c r="F60" s="219" t="s">
        <v>1220</v>
      </c>
      <c r="G60" s="226" t="s">
        <v>700</v>
      </c>
      <c r="H60" s="227" t="s">
        <v>1669</v>
      </c>
      <c r="I60" s="219">
        <v>2019</v>
      </c>
      <c r="J60" s="219">
        <v>2016</v>
      </c>
      <c r="K60" s="219" t="s">
        <v>1674</v>
      </c>
      <c r="L60" s="228" t="s">
        <v>1670</v>
      </c>
      <c r="M60" s="227" t="s">
        <v>1671</v>
      </c>
      <c r="N60" s="227" t="s">
        <v>1025</v>
      </c>
      <c r="O60" s="236" t="s">
        <v>1672</v>
      </c>
      <c r="P60" s="219" t="s">
        <v>1673</v>
      </c>
      <c r="Q60" s="219" t="s">
        <v>848</v>
      </c>
      <c r="U60" s="219">
        <v>20191204</v>
      </c>
      <c r="V60" s="219" t="s">
        <v>91</v>
      </c>
      <c r="X60" s="219" t="s">
        <v>1196</v>
      </c>
      <c r="Y60" s="219" t="s">
        <v>786</v>
      </c>
      <c r="Z60" s="227" t="s">
        <v>1675</v>
      </c>
      <c r="AA60" s="227"/>
      <c r="AB60" s="227" t="s">
        <v>1244</v>
      </c>
      <c r="AC60" s="230" t="s">
        <v>835</v>
      </c>
      <c r="AF60" s="230" t="s">
        <v>1676</v>
      </c>
      <c r="AQ60" s="229" t="s">
        <v>87</v>
      </c>
    </row>
    <row r="61" spans="1:43" ht="15" customHeight="1" x14ac:dyDescent="0.25">
      <c r="A61" s="225" t="s">
        <v>1375</v>
      </c>
      <c r="B61" s="219" t="s">
        <v>1418</v>
      </c>
      <c r="C61" s="217" t="s">
        <v>1777</v>
      </c>
      <c r="D61" s="219" t="s">
        <v>1678</v>
      </c>
      <c r="E61" s="219" t="s">
        <v>213</v>
      </c>
      <c r="F61" s="219" t="s">
        <v>1220</v>
      </c>
      <c r="G61" s="226" t="s">
        <v>700</v>
      </c>
      <c r="H61" s="227" t="s">
        <v>1679</v>
      </c>
      <c r="I61" s="219">
        <v>2019</v>
      </c>
      <c r="J61" s="219">
        <v>2016</v>
      </c>
      <c r="K61" s="219" t="s">
        <v>1674</v>
      </c>
      <c r="L61" s="228" t="s">
        <v>1680</v>
      </c>
      <c r="M61" s="227" t="s">
        <v>1681</v>
      </c>
      <c r="N61" s="227" t="s">
        <v>1025</v>
      </c>
      <c r="O61" s="236" t="s">
        <v>1682</v>
      </c>
      <c r="P61" s="219" t="s">
        <v>834</v>
      </c>
      <c r="Q61" s="219" t="s">
        <v>1512</v>
      </c>
      <c r="U61" s="219">
        <v>20200511</v>
      </c>
      <c r="V61" s="219" t="s">
        <v>91</v>
      </c>
      <c r="X61" s="219" t="s">
        <v>1196</v>
      </c>
      <c r="Y61" s="219" t="s">
        <v>87</v>
      </c>
      <c r="Z61" s="227" t="s">
        <v>1683</v>
      </c>
      <c r="AA61" s="227"/>
      <c r="AB61" s="227" t="s">
        <v>1244</v>
      </c>
      <c r="AD61" s="230" t="s">
        <v>1684</v>
      </c>
      <c r="AQ61" s="229" t="s">
        <v>87</v>
      </c>
    </row>
    <row r="62" spans="1:43" ht="15" customHeight="1" x14ac:dyDescent="0.25">
      <c r="A62" s="225" t="s">
        <v>1375</v>
      </c>
      <c r="B62" s="219" t="s">
        <v>1424</v>
      </c>
      <c r="C62" s="217" t="s">
        <v>1778</v>
      </c>
      <c r="D62" s="219" t="s">
        <v>1685</v>
      </c>
      <c r="E62" s="219" t="s">
        <v>213</v>
      </c>
      <c r="F62" s="219" t="s">
        <v>1220</v>
      </c>
      <c r="G62" s="226" t="s">
        <v>700</v>
      </c>
      <c r="H62" s="227" t="s">
        <v>1686</v>
      </c>
      <c r="I62" s="219">
        <v>2019</v>
      </c>
      <c r="J62" s="219">
        <v>2014</v>
      </c>
      <c r="K62" s="219" t="s">
        <v>1694</v>
      </c>
      <c r="L62" s="228" t="s">
        <v>1687</v>
      </c>
      <c r="M62" s="227" t="s">
        <v>1688</v>
      </c>
      <c r="N62" s="227" t="s">
        <v>1025</v>
      </c>
      <c r="O62" s="236" t="s">
        <v>1689</v>
      </c>
      <c r="P62" s="219" t="s">
        <v>834</v>
      </c>
      <c r="Q62" s="219" t="s">
        <v>848</v>
      </c>
      <c r="U62" s="219">
        <v>20190930</v>
      </c>
      <c r="V62" s="219" t="s">
        <v>91</v>
      </c>
      <c r="X62" s="219" t="s">
        <v>1196</v>
      </c>
      <c r="Y62" s="219" t="s">
        <v>87</v>
      </c>
      <c r="Z62" s="227" t="s">
        <v>1690</v>
      </c>
      <c r="AA62" s="227"/>
      <c r="AB62" s="227" t="s">
        <v>1244</v>
      </c>
      <c r="AF62" s="230" t="s">
        <v>1676</v>
      </c>
      <c r="AQ62" s="229" t="s">
        <v>87</v>
      </c>
    </row>
    <row r="63" spans="1:43" ht="15" customHeight="1" x14ac:dyDescent="0.25">
      <c r="A63" s="225" t="s">
        <v>1375</v>
      </c>
      <c r="B63" s="219" t="s">
        <v>1424</v>
      </c>
      <c r="C63" s="217" t="s">
        <v>1779</v>
      </c>
      <c r="D63" s="219" t="s">
        <v>1691</v>
      </c>
      <c r="E63" s="219" t="s">
        <v>213</v>
      </c>
      <c r="F63" s="219" t="s">
        <v>1220</v>
      </c>
      <c r="G63" s="226" t="s">
        <v>700</v>
      </c>
      <c r="H63" s="227" t="s">
        <v>1692</v>
      </c>
      <c r="I63" s="219">
        <v>2018</v>
      </c>
      <c r="J63" s="219">
        <v>2018</v>
      </c>
      <c r="K63" s="219" t="s">
        <v>1693</v>
      </c>
      <c r="L63" s="228" t="s">
        <v>1695</v>
      </c>
      <c r="M63" s="227" t="s">
        <v>1696</v>
      </c>
      <c r="N63" s="227" t="s">
        <v>1025</v>
      </c>
      <c r="O63" s="236" t="s">
        <v>1697</v>
      </c>
      <c r="P63" s="219" t="s">
        <v>1699</v>
      </c>
      <c r="Q63" s="219" t="s">
        <v>848</v>
      </c>
      <c r="U63" s="219">
        <v>20190911</v>
      </c>
      <c r="V63" s="219" t="s">
        <v>91</v>
      </c>
      <c r="X63" s="219" t="s">
        <v>1196</v>
      </c>
      <c r="Y63" s="219" t="s">
        <v>786</v>
      </c>
      <c r="Z63" s="227" t="s">
        <v>1698</v>
      </c>
      <c r="AA63" s="227"/>
      <c r="AB63" s="227" t="s">
        <v>1244</v>
      </c>
      <c r="AC63" s="230" t="s">
        <v>835</v>
      </c>
      <c r="AF63" s="230" t="s">
        <v>1676</v>
      </c>
      <c r="AQ63" s="229" t="s">
        <v>87</v>
      </c>
    </row>
    <row r="64" spans="1:43" ht="15" customHeight="1" x14ac:dyDescent="0.25">
      <c r="A64" s="225" t="s">
        <v>1375</v>
      </c>
      <c r="B64" s="219" t="s">
        <v>1424</v>
      </c>
      <c r="C64" s="217" t="s">
        <v>1780</v>
      </c>
      <c r="D64" s="219" t="s">
        <v>1700</v>
      </c>
      <c r="E64" s="219" t="s">
        <v>213</v>
      </c>
      <c r="F64" s="219" t="s">
        <v>1220</v>
      </c>
      <c r="G64" s="226" t="s">
        <v>700</v>
      </c>
      <c r="H64" s="227" t="s">
        <v>1701</v>
      </c>
      <c r="I64" s="219">
        <v>2018</v>
      </c>
      <c r="J64" s="219">
        <v>2018</v>
      </c>
      <c r="K64" s="219" t="s">
        <v>1693</v>
      </c>
      <c r="L64" s="228" t="s">
        <v>1702</v>
      </c>
      <c r="M64" s="227" t="s">
        <v>1703</v>
      </c>
      <c r="N64" s="227" t="s">
        <v>1025</v>
      </c>
      <c r="O64" s="236" t="s">
        <v>1704</v>
      </c>
      <c r="P64" s="219" t="s">
        <v>834</v>
      </c>
      <c r="Q64" s="219" t="s">
        <v>848</v>
      </c>
      <c r="U64" s="219">
        <v>20190911</v>
      </c>
      <c r="V64" s="219" t="s">
        <v>91</v>
      </c>
      <c r="X64" s="219" t="s">
        <v>1196</v>
      </c>
      <c r="Y64" s="219" t="s">
        <v>87</v>
      </c>
      <c r="Z64" s="219" t="s">
        <v>1707</v>
      </c>
      <c r="AA64" s="227"/>
      <c r="AB64" s="227" t="s">
        <v>1244</v>
      </c>
      <c r="AF64" s="230" t="s">
        <v>1676</v>
      </c>
      <c r="AQ64" s="229" t="s">
        <v>87</v>
      </c>
    </row>
    <row r="65" spans="1:45" ht="15" customHeight="1" x14ac:dyDescent="0.25">
      <c r="A65" s="225" t="s">
        <v>1375</v>
      </c>
      <c r="B65" s="219" t="s">
        <v>1424</v>
      </c>
      <c r="C65" s="217" t="s">
        <v>1781</v>
      </c>
      <c r="D65" s="219" t="s">
        <v>1705</v>
      </c>
      <c r="E65" s="219" t="s">
        <v>213</v>
      </c>
      <c r="F65" s="219" t="s">
        <v>1220</v>
      </c>
      <c r="G65" s="226" t="s">
        <v>700</v>
      </c>
      <c r="H65" s="227" t="s">
        <v>1701</v>
      </c>
      <c r="I65" s="219">
        <v>2018</v>
      </c>
      <c r="J65" s="219">
        <v>2018</v>
      </c>
      <c r="K65" s="219" t="s">
        <v>1693</v>
      </c>
      <c r="L65" s="228" t="s">
        <v>1702</v>
      </c>
      <c r="M65" s="227" t="s">
        <v>1706</v>
      </c>
      <c r="N65" s="227" t="s">
        <v>1025</v>
      </c>
      <c r="O65" s="236" t="s">
        <v>1704</v>
      </c>
      <c r="P65" s="219" t="s">
        <v>834</v>
      </c>
      <c r="Q65" s="219" t="s">
        <v>848</v>
      </c>
      <c r="U65" s="219">
        <v>20190911</v>
      </c>
      <c r="V65" s="219" t="s">
        <v>91</v>
      </c>
      <c r="X65" s="219" t="s">
        <v>1196</v>
      </c>
      <c r="Y65" s="219" t="s">
        <v>87</v>
      </c>
      <c r="Z65" s="219" t="s">
        <v>1708</v>
      </c>
      <c r="AA65" s="227"/>
      <c r="AB65" s="227" t="s">
        <v>1244</v>
      </c>
      <c r="AF65" s="230" t="s">
        <v>1676</v>
      </c>
      <c r="AQ65" s="229" t="s">
        <v>87</v>
      </c>
    </row>
    <row r="66" spans="1:45" ht="15" customHeight="1" x14ac:dyDescent="0.25">
      <c r="A66" s="225" t="s">
        <v>1375</v>
      </c>
      <c r="B66" s="219" t="s">
        <v>1424</v>
      </c>
      <c r="C66" s="217" t="s">
        <v>1782</v>
      </c>
      <c r="D66" s="219" t="s">
        <v>1709</v>
      </c>
      <c r="E66" s="219" t="s">
        <v>213</v>
      </c>
      <c r="F66" s="219" t="s">
        <v>1220</v>
      </c>
      <c r="G66" s="226" t="s">
        <v>700</v>
      </c>
      <c r="H66" s="227" t="s">
        <v>1701</v>
      </c>
      <c r="I66" s="219">
        <v>2018</v>
      </c>
      <c r="J66" s="219">
        <v>2018</v>
      </c>
      <c r="K66" s="219" t="s">
        <v>1693</v>
      </c>
      <c r="L66" s="228" t="s">
        <v>1702</v>
      </c>
      <c r="M66" s="227" t="s">
        <v>1711</v>
      </c>
      <c r="N66" s="227" t="s">
        <v>1025</v>
      </c>
      <c r="O66" s="236" t="s">
        <v>1704</v>
      </c>
      <c r="P66" s="219" t="s">
        <v>834</v>
      </c>
      <c r="Q66" s="219" t="s">
        <v>848</v>
      </c>
      <c r="U66" s="219">
        <v>20190911</v>
      </c>
      <c r="V66" s="219" t="s">
        <v>91</v>
      </c>
      <c r="X66" s="219" t="s">
        <v>1196</v>
      </c>
      <c r="Y66" s="219" t="s">
        <v>87</v>
      </c>
      <c r="Z66" s="219" t="s">
        <v>1713</v>
      </c>
      <c r="AA66" s="227"/>
      <c r="AB66" s="227" t="s">
        <v>1244</v>
      </c>
      <c r="AF66" s="230" t="s">
        <v>1676</v>
      </c>
      <c r="AQ66" s="229" t="s">
        <v>87</v>
      </c>
    </row>
    <row r="67" spans="1:45" ht="15" customHeight="1" x14ac:dyDescent="0.25">
      <c r="A67" s="225" t="s">
        <v>1375</v>
      </c>
      <c r="B67" s="219" t="s">
        <v>1424</v>
      </c>
      <c r="C67" s="217" t="s">
        <v>1783</v>
      </c>
      <c r="D67" s="219" t="s">
        <v>1710</v>
      </c>
      <c r="E67" s="219" t="s">
        <v>213</v>
      </c>
      <c r="F67" s="219" t="s">
        <v>1220</v>
      </c>
      <c r="G67" s="226" t="s">
        <v>700</v>
      </c>
      <c r="H67" s="227" t="s">
        <v>1701</v>
      </c>
      <c r="I67" s="219">
        <v>2018</v>
      </c>
      <c r="J67" s="219">
        <v>2018</v>
      </c>
      <c r="K67" s="219" t="s">
        <v>1693</v>
      </c>
      <c r="L67" s="228" t="s">
        <v>1702</v>
      </c>
      <c r="M67" s="227" t="s">
        <v>1712</v>
      </c>
      <c r="N67" s="227" t="s">
        <v>1025</v>
      </c>
      <c r="O67" s="236" t="s">
        <v>1704</v>
      </c>
      <c r="P67" s="219" t="s">
        <v>834</v>
      </c>
      <c r="Q67" s="219" t="s">
        <v>848</v>
      </c>
      <c r="U67" s="219">
        <v>20190911</v>
      </c>
      <c r="V67" s="219" t="s">
        <v>91</v>
      </c>
      <c r="X67" s="219" t="s">
        <v>1196</v>
      </c>
      <c r="Y67" s="219" t="s">
        <v>87</v>
      </c>
      <c r="Z67" s="219" t="s">
        <v>1714</v>
      </c>
      <c r="AA67" s="227"/>
      <c r="AB67" s="227" t="s">
        <v>1244</v>
      </c>
      <c r="AF67" s="230" t="s">
        <v>1676</v>
      </c>
      <c r="AQ67" s="229" t="s">
        <v>87</v>
      </c>
    </row>
    <row r="68" spans="1:45" ht="15" customHeight="1" x14ac:dyDescent="0.25">
      <c r="A68" s="225" t="s">
        <v>1375</v>
      </c>
      <c r="B68" s="219" t="s">
        <v>1424</v>
      </c>
      <c r="C68" s="217" t="s">
        <v>1784</v>
      </c>
      <c r="D68" s="219" t="s">
        <v>1715</v>
      </c>
      <c r="E68" s="219" t="s">
        <v>213</v>
      </c>
      <c r="F68" s="219" t="s">
        <v>1220</v>
      </c>
      <c r="G68" s="226" t="s">
        <v>700</v>
      </c>
      <c r="H68" s="227" t="s">
        <v>1701</v>
      </c>
      <c r="I68" s="219">
        <v>2018</v>
      </c>
      <c r="J68" s="219">
        <v>2018</v>
      </c>
      <c r="K68" s="219" t="s">
        <v>1693</v>
      </c>
      <c r="L68" s="228" t="s">
        <v>1702</v>
      </c>
      <c r="M68" s="227" t="s">
        <v>1716</v>
      </c>
      <c r="N68" s="227" t="s">
        <v>1025</v>
      </c>
      <c r="O68" s="236" t="s">
        <v>1704</v>
      </c>
      <c r="P68" s="219" t="s">
        <v>834</v>
      </c>
      <c r="Q68" s="219" t="s">
        <v>848</v>
      </c>
      <c r="U68" s="219">
        <v>20190911</v>
      </c>
      <c r="V68" s="219" t="s">
        <v>91</v>
      </c>
      <c r="X68" s="219" t="s">
        <v>1196</v>
      </c>
      <c r="Y68" s="219" t="s">
        <v>87</v>
      </c>
      <c r="Z68" s="219" t="s">
        <v>1717</v>
      </c>
      <c r="AA68" s="227"/>
      <c r="AB68" s="227" t="s">
        <v>1244</v>
      </c>
      <c r="AF68" s="230" t="s">
        <v>1676</v>
      </c>
      <c r="AQ68" s="229" t="s">
        <v>87</v>
      </c>
    </row>
    <row r="69" spans="1:45" ht="15" customHeight="1" x14ac:dyDescent="0.25">
      <c r="A69" s="225" t="s">
        <v>1375</v>
      </c>
      <c r="B69" s="219" t="s">
        <v>1424</v>
      </c>
      <c r="C69" s="217" t="s">
        <v>1785</v>
      </c>
      <c r="D69" s="219" t="s">
        <v>1718</v>
      </c>
      <c r="E69" s="219" t="s">
        <v>213</v>
      </c>
      <c r="F69" s="219" t="s">
        <v>1220</v>
      </c>
      <c r="G69" s="226" t="s">
        <v>700</v>
      </c>
      <c r="H69" s="227" t="s">
        <v>1701</v>
      </c>
      <c r="I69" s="219">
        <v>2018</v>
      </c>
      <c r="J69" s="219">
        <v>2018</v>
      </c>
      <c r="K69" s="219" t="s">
        <v>1693</v>
      </c>
      <c r="L69" s="228" t="s">
        <v>1702</v>
      </c>
      <c r="M69" s="227" t="s">
        <v>1719</v>
      </c>
      <c r="N69" s="227" t="s">
        <v>1025</v>
      </c>
      <c r="O69" s="236" t="s">
        <v>1704</v>
      </c>
      <c r="P69" s="219" t="s">
        <v>834</v>
      </c>
      <c r="Q69" s="219" t="s">
        <v>848</v>
      </c>
      <c r="U69" s="219">
        <v>20190911</v>
      </c>
      <c r="V69" s="219" t="s">
        <v>91</v>
      </c>
      <c r="X69" s="219" t="s">
        <v>1196</v>
      </c>
      <c r="Y69" s="219" t="s">
        <v>87</v>
      </c>
      <c r="Z69" s="219" t="s">
        <v>1720</v>
      </c>
      <c r="AA69" s="227"/>
      <c r="AB69" s="227" t="s">
        <v>1244</v>
      </c>
      <c r="AF69" s="230" t="s">
        <v>1676</v>
      </c>
      <c r="AQ69" s="229" t="s">
        <v>87</v>
      </c>
    </row>
    <row r="70" spans="1:45" ht="15" customHeight="1" x14ac:dyDescent="0.25">
      <c r="A70" s="225" t="s">
        <v>1439</v>
      </c>
      <c r="B70" s="219" t="s">
        <v>1440</v>
      </c>
      <c r="C70" s="217" t="s">
        <v>1786</v>
      </c>
      <c r="D70" s="219" t="s">
        <v>1505</v>
      </c>
      <c r="E70" s="219" t="s">
        <v>213</v>
      </c>
      <c r="F70" s="219" t="s">
        <v>1220</v>
      </c>
      <c r="G70" s="226" t="s">
        <v>700</v>
      </c>
      <c r="H70" s="219" t="s">
        <v>1521</v>
      </c>
      <c r="I70" s="219">
        <v>2018</v>
      </c>
      <c r="J70" s="219">
        <v>2017</v>
      </c>
      <c r="K70" s="219" t="s">
        <v>5</v>
      </c>
      <c r="L70" s="219" t="s">
        <v>1918</v>
      </c>
      <c r="M70" s="227" t="s">
        <v>1939</v>
      </c>
      <c r="O70" s="219" t="s">
        <v>1500</v>
      </c>
      <c r="P70" s="219" t="s">
        <v>87</v>
      </c>
      <c r="Q70" s="219" t="s">
        <v>848</v>
      </c>
      <c r="T70" s="219" t="s">
        <v>221</v>
      </c>
      <c r="U70" s="219">
        <v>20180121</v>
      </c>
      <c r="V70" s="219" t="s">
        <v>91</v>
      </c>
      <c r="X70" s="219" t="s">
        <v>1196</v>
      </c>
      <c r="Y70" s="219" t="s">
        <v>87</v>
      </c>
      <c r="Z70" s="227" t="s">
        <v>1502</v>
      </c>
      <c r="AA70" s="227"/>
      <c r="AB70" s="227" t="s">
        <v>1246</v>
      </c>
      <c r="AC70" s="230" t="s">
        <v>855</v>
      </c>
      <c r="AQ70" s="229" t="s">
        <v>87</v>
      </c>
      <c r="AS70" s="219" t="s">
        <v>1501</v>
      </c>
    </row>
    <row r="71" spans="1:45" ht="15" customHeight="1" x14ac:dyDescent="0.25">
      <c r="A71" s="225" t="s">
        <v>1439</v>
      </c>
      <c r="B71" s="219" t="s">
        <v>1440</v>
      </c>
      <c r="C71" s="217" t="s">
        <v>1786</v>
      </c>
      <c r="D71" s="219" t="s">
        <v>1506</v>
      </c>
      <c r="E71" s="219" t="s">
        <v>213</v>
      </c>
      <c r="F71" s="219" t="s">
        <v>1220</v>
      </c>
      <c r="G71" s="226" t="s">
        <v>700</v>
      </c>
      <c r="H71" s="219" t="s">
        <v>1521</v>
      </c>
      <c r="I71" s="219">
        <v>2018</v>
      </c>
      <c r="J71" s="219">
        <v>2017</v>
      </c>
      <c r="K71" s="219" t="s">
        <v>5</v>
      </c>
      <c r="L71" s="219" t="s">
        <v>1918</v>
      </c>
      <c r="M71" s="227" t="s">
        <v>1939</v>
      </c>
      <c r="O71" s="219" t="s">
        <v>1500</v>
      </c>
      <c r="P71" s="219" t="s">
        <v>88</v>
      </c>
      <c r="Q71" s="219" t="s">
        <v>848</v>
      </c>
      <c r="T71" s="219" t="s">
        <v>221</v>
      </c>
      <c r="U71" s="219">
        <v>20180121</v>
      </c>
      <c r="V71" s="219" t="s">
        <v>91</v>
      </c>
      <c r="X71" s="219" t="s">
        <v>1196</v>
      </c>
      <c r="Y71" s="219" t="s">
        <v>88</v>
      </c>
      <c r="Z71" s="227" t="s">
        <v>1502</v>
      </c>
      <c r="AA71" s="227"/>
      <c r="AB71" s="227" t="s">
        <v>1246</v>
      </c>
      <c r="AC71" s="230" t="s">
        <v>855</v>
      </c>
      <c r="AQ71" s="229" t="s">
        <v>87</v>
      </c>
      <c r="AS71" s="219" t="s">
        <v>1501</v>
      </c>
    </row>
    <row r="72" spans="1:45" ht="15" customHeight="1" x14ac:dyDescent="0.25">
      <c r="A72" s="225" t="s">
        <v>1375</v>
      </c>
      <c r="B72" s="219" t="s">
        <v>1440</v>
      </c>
      <c r="C72" s="217" t="s">
        <v>1787</v>
      </c>
      <c r="D72" s="219" t="s">
        <v>1503</v>
      </c>
      <c r="E72" s="219" t="s">
        <v>213</v>
      </c>
      <c r="F72" s="219" t="s">
        <v>1220</v>
      </c>
      <c r="G72" s="226" t="s">
        <v>700</v>
      </c>
      <c r="H72" s="219" t="s">
        <v>1521</v>
      </c>
      <c r="I72" s="219">
        <v>2018</v>
      </c>
      <c r="J72" s="219">
        <v>2017</v>
      </c>
      <c r="K72" s="219" t="s">
        <v>5</v>
      </c>
      <c r="L72" s="219" t="s">
        <v>1919</v>
      </c>
      <c r="M72" s="227" t="s">
        <v>1938</v>
      </c>
      <c r="O72" s="219" t="s">
        <v>1500</v>
      </c>
      <c r="P72" s="219" t="s">
        <v>87</v>
      </c>
      <c r="Q72" s="219" t="s">
        <v>1512</v>
      </c>
      <c r="T72" s="219" t="s">
        <v>221</v>
      </c>
      <c r="U72" s="219">
        <v>20180121</v>
      </c>
      <c r="V72" s="219" t="s">
        <v>91</v>
      </c>
      <c r="X72" s="219" t="s">
        <v>1196</v>
      </c>
      <c r="Y72" s="219" t="s">
        <v>87</v>
      </c>
      <c r="Z72" s="227" t="s">
        <v>1499</v>
      </c>
      <c r="AA72" s="227"/>
      <c r="AB72" s="227" t="s">
        <v>1380</v>
      </c>
      <c r="AC72" s="230" t="s">
        <v>855</v>
      </c>
      <c r="AQ72" s="229" t="s">
        <v>87</v>
      </c>
      <c r="AS72" s="219" t="s">
        <v>1501</v>
      </c>
    </row>
    <row r="73" spans="1:45" ht="15" customHeight="1" x14ac:dyDescent="0.25">
      <c r="A73" s="225" t="s">
        <v>1375</v>
      </c>
      <c r="B73" s="219" t="s">
        <v>1440</v>
      </c>
      <c r="C73" s="217" t="s">
        <v>1787</v>
      </c>
      <c r="D73" s="219" t="s">
        <v>1504</v>
      </c>
      <c r="E73" s="219" t="s">
        <v>213</v>
      </c>
      <c r="F73" s="219" t="s">
        <v>1220</v>
      </c>
      <c r="G73" s="226" t="s">
        <v>700</v>
      </c>
      <c r="H73" s="219" t="s">
        <v>1521</v>
      </c>
      <c r="I73" s="219">
        <v>2018</v>
      </c>
      <c r="J73" s="219">
        <v>2017</v>
      </c>
      <c r="K73" s="219" t="s">
        <v>5</v>
      </c>
      <c r="L73" s="219" t="s">
        <v>1919</v>
      </c>
      <c r="M73" s="227" t="s">
        <v>1938</v>
      </c>
      <c r="O73" s="219" t="s">
        <v>1500</v>
      </c>
      <c r="P73" s="219" t="s">
        <v>88</v>
      </c>
      <c r="Q73" s="219" t="s">
        <v>1512</v>
      </c>
      <c r="T73" s="219" t="s">
        <v>221</v>
      </c>
      <c r="U73" s="219">
        <v>20180121</v>
      </c>
      <c r="V73" s="219" t="s">
        <v>91</v>
      </c>
      <c r="X73" s="219" t="s">
        <v>1196</v>
      </c>
      <c r="Y73" s="219" t="s">
        <v>88</v>
      </c>
      <c r="Z73" s="227" t="s">
        <v>1499</v>
      </c>
      <c r="AA73" s="227"/>
      <c r="AB73" s="227" t="s">
        <v>1380</v>
      </c>
      <c r="AC73" s="230" t="s">
        <v>855</v>
      </c>
      <c r="AQ73" s="229" t="s">
        <v>87</v>
      </c>
      <c r="AS73" s="219" t="s">
        <v>1501</v>
      </c>
    </row>
    <row r="74" spans="1:45" ht="15" customHeight="1" x14ac:dyDescent="0.25">
      <c r="A74" s="225" t="s">
        <v>1439</v>
      </c>
      <c r="B74" s="219" t="s">
        <v>1444</v>
      </c>
      <c r="C74" s="217" t="s">
        <v>1792</v>
      </c>
      <c r="D74" s="219" t="s">
        <v>1531</v>
      </c>
      <c r="E74" s="219" t="s">
        <v>213</v>
      </c>
      <c r="F74" s="219" t="s">
        <v>1220</v>
      </c>
      <c r="G74" s="226" t="s">
        <v>700</v>
      </c>
      <c r="H74" s="228" t="s">
        <v>1532</v>
      </c>
      <c r="I74" s="219">
        <v>2019</v>
      </c>
      <c r="J74" s="219">
        <v>2019</v>
      </c>
      <c r="K74" s="219" t="s">
        <v>1537</v>
      </c>
      <c r="L74" s="228" t="s">
        <v>1533</v>
      </c>
      <c r="M74" s="228" t="s">
        <v>1535</v>
      </c>
      <c r="N74" s="228" t="s">
        <v>1023</v>
      </c>
      <c r="O74" s="219" t="s">
        <v>1536</v>
      </c>
      <c r="P74" s="219" t="s">
        <v>834</v>
      </c>
      <c r="Q74" s="219" t="s">
        <v>849</v>
      </c>
      <c r="U74" s="219">
        <v>20190617</v>
      </c>
      <c r="V74" s="219" t="s">
        <v>91</v>
      </c>
      <c r="X74" s="219" t="s">
        <v>1196</v>
      </c>
      <c r="Y74" s="219" t="s">
        <v>87</v>
      </c>
      <c r="Z74" s="219" t="s">
        <v>1538</v>
      </c>
      <c r="AA74" s="219" t="s">
        <v>1539</v>
      </c>
      <c r="AB74" s="219" t="s">
        <v>1246</v>
      </c>
      <c r="AC74" s="230" t="s">
        <v>1529</v>
      </c>
      <c r="AD74" s="230">
        <v>50</v>
      </c>
      <c r="AQ74" s="229" t="s">
        <v>87</v>
      </c>
    </row>
    <row r="75" spans="1:45" ht="15" customHeight="1" x14ac:dyDescent="0.25">
      <c r="C75" s="217" t="s">
        <v>1241</v>
      </c>
      <c r="D75" s="219" t="s">
        <v>1240</v>
      </c>
      <c r="E75" s="219" t="s">
        <v>471</v>
      </c>
      <c r="F75" s="219" t="s">
        <v>1239</v>
      </c>
      <c r="G75" s="226" t="s">
        <v>700</v>
      </c>
      <c r="H75" s="219" t="s">
        <v>1232</v>
      </c>
      <c r="K75" s="219" t="s">
        <v>65</v>
      </c>
      <c r="O75" s="219" t="s">
        <v>1242</v>
      </c>
      <c r="Q75" s="221"/>
      <c r="R75" s="222"/>
      <c r="S75" s="222"/>
      <c r="U75" s="229"/>
      <c r="V75" s="219" t="s">
        <v>72</v>
      </c>
      <c r="W75" s="223" t="s">
        <v>761</v>
      </c>
      <c r="X75" s="219" t="s">
        <v>386</v>
      </c>
      <c r="AR75" s="219" t="s">
        <v>73</v>
      </c>
      <c r="AS75" s="219" t="s">
        <v>150</v>
      </c>
    </row>
    <row r="76" spans="1:45" ht="15" customHeight="1" x14ac:dyDescent="0.25">
      <c r="C76" s="217" t="s">
        <v>1238</v>
      </c>
      <c r="D76" s="219" t="s">
        <v>1237</v>
      </c>
      <c r="E76" s="219" t="s">
        <v>471</v>
      </c>
      <c r="F76" s="219" t="s">
        <v>1236</v>
      </c>
      <c r="G76" s="226" t="s">
        <v>700</v>
      </c>
      <c r="H76" s="219" t="s">
        <v>1232</v>
      </c>
      <c r="K76" s="219" t="s">
        <v>65</v>
      </c>
      <c r="O76" s="219" t="s">
        <v>1243</v>
      </c>
      <c r="Q76" s="221"/>
      <c r="R76" s="222"/>
      <c r="S76" s="222"/>
      <c r="U76" s="229"/>
      <c r="V76" s="219" t="s">
        <v>72</v>
      </c>
      <c r="W76" s="223" t="s">
        <v>761</v>
      </c>
      <c r="X76" s="219" t="s">
        <v>386</v>
      </c>
      <c r="AR76" s="219" t="s">
        <v>73</v>
      </c>
      <c r="AS76" s="219" t="s">
        <v>150</v>
      </c>
    </row>
    <row r="77" spans="1:45" ht="15" customHeight="1" x14ac:dyDescent="0.25">
      <c r="A77" s="219"/>
      <c r="C77" s="217" t="s">
        <v>1167</v>
      </c>
      <c r="D77" s="219" t="s">
        <v>1223</v>
      </c>
      <c r="E77" s="219" t="s">
        <v>471</v>
      </c>
      <c r="F77" s="219" t="s">
        <v>1194</v>
      </c>
      <c r="G77" s="226" t="s">
        <v>700</v>
      </c>
      <c r="H77" s="219" t="s">
        <v>1174</v>
      </c>
      <c r="I77" s="219">
        <v>2014</v>
      </c>
      <c r="J77" s="219">
        <v>2014</v>
      </c>
      <c r="K77" s="218" t="s">
        <v>781</v>
      </c>
      <c r="N77" s="229"/>
      <c r="O77" s="219" t="s">
        <v>1183</v>
      </c>
      <c r="Q77" s="221" t="s">
        <v>738</v>
      </c>
      <c r="R77" s="222" t="s">
        <v>1190</v>
      </c>
      <c r="S77" s="222">
        <v>32647</v>
      </c>
      <c r="T77" s="219" t="s">
        <v>1159</v>
      </c>
      <c r="U77" s="219">
        <v>20181210</v>
      </c>
      <c r="V77" s="219" t="s">
        <v>91</v>
      </c>
      <c r="Z77" s="230"/>
      <c r="AA77" s="230"/>
      <c r="AB77" s="230"/>
      <c r="AF77" s="219"/>
      <c r="AH77" s="229"/>
      <c r="AI77" s="229"/>
      <c r="AP77" s="219"/>
      <c r="AQ77" s="219"/>
    </row>
    <row r="78" spans="1:45" ht="15" customHeight="1" x14ac:dyDescent="0.25">
      <c r="A78" s="219"/>
      <c r="C78" s="217" t="s">
        <v>1166</v>
      </c>
      <c r="D78" s="219" t="s">
        <v>1224</v>
      </c>
      <c r="E78" s="219" t="s">
        <v>471</v>
      </c>
      <c r="F78" s="219" t="s">
        <v>1193</v>
      </c>
      <c r="G78" s="226" t="s">
        <v>700</v>
      </c>
      <c r="H78" s="219" t="s">
        <v>1174</v>
      </c>
      <c r="I78" s="219">
        <v>2014</v>
      </c>
      <c r="J78" s="219">
        <v>2014</v>
      </c>
      <c r="K78" s="218" t="s">
        <v>781</v>
      </c>
      <c r="N78" s="229"/>
      <c r="O78" s="219" t="s">
        <v>1182</v>
      </c>
      <c r="Q78" s="221" t="s">
        <v>738</v>
      </c>
      <c r="R78" s="222" t="s">
        <v>1190</v>
      </c>
      <c r="S78" s="222">
        <v>32647</v>
      </c>
      <c r="T78" s="219" t="s">
        <v>1158</v>
      </c>
      <c r="U78" s="219">
        <v>20181210</v>
      </c>
      <c r="V78" s="219" t="s">
        <v>91</v>
      </c>
      <c r="Z78" s="230"/>
      <c r="AA78" s="230"/>
      <c r="AB78" s="230"/>
      <c r="AF78" s="219"/>
      <c r="AH78" s="229"/>
      <c r="AI78" s="229"/>
      <c r="AP78" s="219"/>
      <c r="AQ78" s="219"/>
    </row>
    <row r="79" spans="1:45" ht="15" customHeight="1" x14ac:dyDescent="0.25">
      <c r="A79" s="219"/>
      <c r="C79" s="217" t="s">
        <v>1168</v>
      </c>
      <c r="D79" s="219" t="s">
        <v>1225</v>
      </c>
      <c r="E79" s="219" t="s">
        <v>471</v>
      </c>
      <c r="F79" s="219" t="s">
        <v>1193</v>
      </c>
      <c r="G79" s="226" t="s">
        <v>700</v>
      </c>
      <c r="H79" s="219" t="s">
        <v>1174</v>
      </c>
      <c r="I79" s="219">
        <v>2014</v>
      </c>
      <c r="J79" s="219">
        <v>2014</v>
      </c>
      <c r="K79" s="218" t="s">
        <v>781</v>
      </c>
      <c r="N79" s="229"/>
      <c r="O79" s="219" t="s">
        <v>1185</v>
      </c>
      <c r="Q79" s="221" t="s">
        <v>738</v>
      </c>
      <c r="R79" s="222" t="s">
        <v>1190</v>
      </c>
      <c r="S79" s="222">
        <v>32647</v>
      </c>
      <c r="T79" s="219" t="s">
        <v>1160</v>
      </c>
      <c r="U79" s="219">
        <v>20181210</v>
      </c>
      <c r="V79" s="219" t="s">
        <v>91</v>
      </c>
      <c r="Z79" s="230"/>
      <c r="AA79" s="230"/>
      <c r="AB79" s="230"/>
      <c r="AF79" s="219"/>
      <c r="AH79" s="229"/>
      <c r="AI79" s="229"/>
      <c r="AP79" s="219"/>
      <c r="AQ79" s="219"/>
    </row>
    <row r="80" spans="1:45" ht="15" customHeight="1" x14ac:dyDescent="0.25">
      <c r="A80" s="219"/>
      <c r="C80" s="217" t="s">
        <v>1169</v>
      </c>
      <c r="D80" s="219" t="s">
        <v>1226</v>
      </c>
      <c r="E80" s="219" t="s">
        <v>471</v>
      </c>
      <c r="F80" s="219" t="s">
        <v>1193</v>
      </c>
      <c r="G80" s="226" t="s">
        <v>700</v>
      </c>
      <c r="H80" s="219" t="s">
        <v>1174</v>
      </c>
      <c r="I80" s="219">
        <v>2014</v>
      </c>
      <c r="J80" s="219">
        <v>2014</v>
      </c>
      <c r="K80" s="218" t="s">
        <v>781</v>
      </c>
      <c r="N80" s="229"/>
      <c r="O80" s="219" t="s">
        <v>1186</v>
      </c>
      <c r="Q80" s="221" t="s">
        <v>738</v>
      </c>
      <c r="R80" s="222" t="s">
        <v>1190</v>
      </c>
      <c r="S80" s="222">
        <v>32647</v>
      </c>
      <c r="T80" s="219" t="s">
        <v>1161</v>
      </c>
      <c r="U80" s="219">
        <v>20181210</v>
      </c>
      <c r="V80" s="219" t="s">
        <v>91</v>
      </c>
      <c r="Z80" s="230"/>
      <c r="AA80" s="230"/>
      <c r="AB80" s="230"/>
      <c r="AF80" s="219"/>
      <c r="AH80" s="229"/>
      <c r="AI80" s="229"/>
      <c r="AP80" s="219"/>
      <c r="AQ80" s="219"/>
    </row>
    <row r="81" spans="1:45" ht="15" customHeight="1" x14ac:dyDescent="0.25">
      <c r="A81" s="219"/>
      <c r="C81" s="217" t="s">
        <v>1170</v>
      </c>
      <c r="D81" s="219" t="s">
        <v>1227</v>
      </c>
      <c r="E81" s="219" t="s">
        <v>471</v>
      </c>
      <c r="F81" s="219" t="s">
        <v>1193</v>
      </c>
      <c r="G81" s="226" t="s">
        <v>700</v>
      </c>
      <c r="H81" s="219" t="s">
        <v>1174</v>
      </c>
      <c r="I81" s="219">
        <v>2014</v>
      </c>
      <c r="J81" s="219">
        <v>2014</v>
      </c>
      <c r="K81" s="218" t="s">
        <v>781</v>
      </c>
      <c r="N81" s="229"/>
      <c r="O81" s="219" t="s">
        <v>1187</v>
      </c>
      <c r="Q81" s="221" t="s">
        <v>738</v>
      </c>
      <c r="R81" s="222" t="s">
        <v>1190</v>
      </c>
      <c r="S81" s="222">
        <v>32647</v>
      </c>
      <c r="T81" s="219" t="s">
        <v>1162</v>
      </c>
      <c r="U81" s="219">
        <v>20181210</v>
      </c>
      <c r="V81" s="219" t="s">
        <v>91</v>
      </c>
      <c r="Z81" s="230"/>
      <c r="AA81" s="230"/>
      <c r="AB81" s="230"/>
      <c r="AF81" s="219"/>
      <c r="AH81" s="229"/>
      <c r="AI81" s="229"/>
      <c r="AP81" s="219"/>
      <c r="AQ81" s="219"/>
    </row>
    <row r="82" spans="1:45" ht="15" customHeight="1" x14ac:dyDescent="0.25">
      <c r="A82" s="219"/>
      <c r="C82" s="217" t="s">
        <v>1171</v>
      </c>
      <c r="D82" s="219" t="s">
        <v>1121</v>
      </c>
      <c r="E82" s="219" t="s">
        <v>471</v>
      </c>
      <c r="F82" s="219" t="s">
        <v>1195</v>
      </c>
      <c r="G82" s="226" t="s">
        <v>700</v>
      </c>
      <c r="H82" s="219" t="s">
        <v>1174</v>
      </c>
      <c r="I82" s="219">
        <v>2014</v>
      </c>
      <c r="J82" s="219">
        <v>2014</v>
      </c>
      <c r="K82" s="218" t="s">
        <v>781</v>
      </c>
      <c r="N82" s="229"/>
      <c r="O82" s="219" t="s">
        <v>1184</v>
      </c>
      <c r="Q82" s="221" t="s">
        <v>738</v>
      </c>
      <c r="R82" s="222" t="s">
        <v>1190</v>
      </c>
      <c r="S82" s="222">
        <v>32647</v>
      </c>
      <c r="T82" s="219" t="s">
        <v>1163</v>
      </c>
      <c r="U82" s="219">
        <v>20181210</v>
      </c>
      <c r="V82" s="219" t="s">
        <v>91</v>
      </c>
      <c r="Z82" s="230"/>
      <c r="AA82" s="230"/>
      <c r="AB82" s="230"/>
      <c r="AF82" s="219"/>
      <c r="AH82" s="229"/>
      <c r="AI82" s="229"/>
      <c r="AP82" s="219"/>
      <c r="AQ82" s="219"/>
    </row>
    <row r="83" spans="1:45" ht="15" customHeight="1" x14ac:dyDescent="0.25">
      <c r="A83" s="219"/>
      <c r="C83" s="217" t="s">
        <v>1172</v>
      </c>
      <c r="D83" s="219" t="s">
        <v>1228</v>
      </c>
      <c r="E83" s="219" t="s">
        <v>471</v>
      </c>
      <c r="F83" s="219" t="s">
        <v>1195</v>
      </c>
      <c r="G83" s="226" t="s">
        <v>700</v>
      </c>
      <c r="H83" s="219" t="s">
        <v>1174</v>
      </c>
      <c r="I83" s="219">
        <v>2014</v>
      </c>
      <c r="J83" s="219">
        <v>2014</v>
      </c>
      <c r="K83" s="218" t="s">
        <v>781</v>
      </c>
      <c r="N83" s="229"/>
      <c r="O83" s="219" t="s">
        <v>1188</v>
      </c>
      <c r="Q83" s="221" t="s">
        <v>738</v>
      </c>
      <c r="R83" s="222" t="s">
        <v>1190</v>
      </c>
      <c r="S83" s="222">
        <v>32647</v>
      </c>
      <c r="T83" s="219" t="s">
        <v>1164</v>
      </c>
      <c r="U83" s="219">
        <v>20181210</v>
      </c>
      <c r="V83" s="219" t="s">
        <v>91</v>
      </c>
      <c r="Z83" s="230"/>
      <c r="AA83" s="230"/>
      <c r="AB83" s="230"/>
      <c r="AF83" s="219"/>
      <c r="AH83" s="229"/>
      <c r="AI83" s="229"/>
      <c r="AP83" s="219"/>
      <c r="AQ83" s="219"/>
    </row>
    <row r="84" spans="1:45" ht="15" customHeight="1" x14ac:dyDescent="0.25">
      <c r="A84" s="219"/>
      <c r="C84" s="217" t="s">
        <v>1235</v>
      </c>
      <c r="D84" s="219" t="s">
        <v>1234</v>
      </c>
      <c r="E84" s="219" t="s">
        <v>471</v>
      </c>
      <c r="F84" s="219" t="s">
        <v>1117</v>
      </c>
      <c r="G84" s="226" t="s">
        <v>700</v>
      </c>
      <c r="H84" s="219" t="s">
        <v>1174</v>
      </c>
      <c r="K84" s="219" t="s">
        <v>65</v>
      </c>
      <c r="Q84" s="221"/>
      <c r="R84" s="222"/>
      <c r="S84" s="222"/>
      <c r="U84" s="229"/>
      <c r="V84" s="219" t="s">
        <v>72</v>
      </c>
      <c r="W84" s="223" t="s">
        <v>761</v>
      </c>
      <c r="X84" s="219" t="s">
        <v>386</v>
      </c>
      <c r="AR84" s="219" t="s">
        <v>73</v>
      </c>
      <c r="AS84" s="219" t="s">
        <v>150</v>
      </c>
    </row>
    <row r="85" spans="1:45" ht="15" customHeight="1" x14ac:dyDescent="0.25">
      <c r="A85" s="219"/>
      <c r="C85" s="217" t="s">
        <v>1173</v>
      </c>
      <c r="D85" s="219" t="s">
        <v>507</v>
      </c>
      <c r="E85" s="219" t="s">
        <v>471</v>
      </c>
      <c r="F85" s="219" t="s">
        <v>546</v>
      </c>
      <c r="G85" s="226" t="s">
        <v>700</v>
      </c>
      <c r="H85" s="219" t="s">
        <v>1020</v>
      </c>
      <c r="K85" s="219" t="s">
        <v>65</v>
      </c>
      <c r="Q85" s="221"/>
      <c r="R85" s="222"/>
      <c r="S85" s="222"/>
      <c r="U85" s="229"/>
      <c r="V85" s="219" t="s">
        <v>72</v>
      </c>
      <c r="W85" s="223" t="s">
        <v>761</v>
      </c>
      <c r="X85" s="219" t="s">
        <v>386</v>
      </c>
      <c r="AR85" s="219" t="s">
        <v>73</v>
      </c>
      <c r="AS85" s="219" t="s">
        <v>150</v>
      </c>
    </row>
    <row r="86" spans="1:45" ht="15" hidden="1" customHeight="1" x14ac:dyDescent="0.25">
      <c r="A86" s="225" t="s">
        <v>1514</v>
      </c>
      <c r="B86" s="219" t="s">
        <v>1282</v>
      </c>
      <c r="C86" s="217" t="s">
        <v>257</v>
      </c>
      <c r="E86" s="219" t="s">
        <v>1192</v>
      </c>
      <c r="G86" s="226" t="s">
        <v>700</v>
      </c>
      <c r="H86" s="219" t="s">
        <v>173</v>
      </c>
      <c r="I86" s="219">
        <v>2016</v>
      </c>
      <c r="J86" s="219">
        <v>2016</v>
      </c>
      <c r="K86" s="219" t="s">
        <v>1</v>
      </c>
      <c r="O86" s="219" t="s">
        <v>1033</v>
      </c>
      <c r="T86" s="219" t="s">
        <v>175</v>
      </c>
      <c r="U86" s="219">
        <v>20190117</v>
      </c>
      <c r="V86" s="219" t="s">
        <v>91</v>
      </c>
      <c r="X86" s="219" t="s">
        <v>174</v>
      </c>
      <c r="AR86" s="219" t="s">
        <v>186</v>
      </c>
      <c r="AS86" s="219" t="s">
        <v>902</v>
      </c>
    </row>
    <row r="87" spans="1:45" ht="15" hidden="1" customHeight="1" x14ac:dyDescent="0.25">
      <c r="A87" s="225" t="s">
        <v>1514</v>
      </c>
      <c r="B87" s="219" t="s">
        <v>1315</v>
      </c>
      <c r="C87" s="217" t="s">
        <v>947</v>
      </c>
      <c r="E87" s="219" t="s">
        <v>1192</v>
      </c>
      <c r="G87" s="226" t="s">
        <v>700</v>
      </c>
      <c r="H87" s="219" t="s">
        <v>1016</v>
      </c>
      <c r="L87" s="228"/>
      <c r="O87" s="219" t="s">
        <v>1035</v>
      </c>
      <c r="T87" s="219" t="s">
        <v>948</v>
      </c>
      <c r="W87" s="223"/>
    </row>
    <row r="88" spans="1:45" ht="15" hidden="1" customHeight="1" x14ac:dyDescent="0.25">
      <c r="A88" s="225" t="s">
        <v>1515</v>
      </c>
      <c r="B88" s="219" t="s">
        <v>48</v>
      </c>
      <c r="C88" s="217" t="s">
        <v>1747</v>
      </c>
      <c r="D88" s="219" t="s">
        <v>1229</v>
      </c>
      <c r="E88" s="219" t="s">
        <v>1192</v>
      </c>
      <c r="F88" s="219" t="s">
        <v>535</v>
      </c>
      <c r="G88" s="226" t="s">
        <v>700</v>
      </c>
      <c r="H88" s="227" t="s">
        <v>1232</v>
      </c>
      <c r="I88" s="219">
        <v>2014</v>
      </c>
      <c r="J88" s="219">
        <v>2014</v>
      </c>
      <c r="K88" s="218" t="s">
        <v>781</v>
      </c>
      <c r="L88" s="231"/>
      <c r="M88" s="231"/>
      <c r="O88" s="219" t="s">
        <v>1176</v>
      </c>
      <c r="T88" s="219" t="s">
        <v>234</v>
      </c>
      <c r="U88" s="229">
        <v>20181210</v>
      </c>
      <c r="V88" s="219" t="s">
        <v>91</v>
      </c>
      <c r="X88" s="219">
        <v>400</v>
      </c>
      <c r="Y88" s="219" t="s">
        <v>786</v>
      </c>
      <c r="Z88" s="236"/>
      <c r="AA88" s="236"/>
      <c r="AB88" s="227" t="s">
        <v>1246</v>
      </c>
      <c r="AS88" s="219" t="s">
        <v>235</v>
      </c>
    </row>
    <row r="89" spans="1:45" ht="15" hidden="1" customHeight="1" x14ac:dyDescent="0.25">
      <c r="A89" s="225" t="s">
        <v>1515</v>
      </c>
      <c r="B89" s="219" t="s">
        <v>1369</v>
      </c>
      <c r="C89" s="232" t="s">
        <v>1748</v>
      </c>
      <c r="D89" s="219" t="s">
        <v>1194</v>
      </c>
      <c r="E89" s="219" t="s">
        <v>1192</v>
      </c>
      <c r="F89" s="219" t="s">
        <v>535</v>
      </c>
      <c r="G89" s="226" t="s">
        <v>700</v>
      </c>
      <c r="H89" s="219" t="s">
        <v>1174</v>
      </c>
      <c r="I89" s="219">
        <v>2014</v>
      </c>
      <c r="J89" s="219">
        <v>2014</v>
      </c>
      <c r="K89" s="218" t="s">
        <v>781</v>
      </c>
      <c r="L89" s="231" t="s">
        <v>1578</v>
      </c>
      <c r="M89" s="231" t="s">
        <v>1965</v>
      </c>
      <c r="N89" s="229"/>
      <c r="Q89" s="221" t="s">
        <v>738</v>
      </c>
      <c r="R89" s="222"/>
      <c r="S89" s="222">
        <v>32647</v>
      </c>
      <c r="U89" s="219">
        <v>20181210</v>
      </c>
      <c r="V89" s="219" t="s">
        <v>91</v>
      </c>
      <c r="X89" s="219">
        <v>400</v>
      </c>
      <c r="Y89" s="219" t="s">
        <v>786</v>
      </c>
      <c r="Z89" s="236" t="s">
        <v>1520</v>
      </c>
      <c r="AA89" s="236"/>
      <c r="AB89" s="227" t="s">
        <v>1246</v>
      </c>
      <c r="AF89" s="219"/>
      <c r="AH89" s="229"/>
      <c r="AI89" s="229"/>
      <c r="AP89" s="219"/>
    </row>
    <row r="90" spans="1:45" ht="15" hidden="1" customHeight="1" x14ac:dyDescent="0.25">
      <c r="A90" s="219"/>
      <c r="C90" s="217" t="s">
        <v>278</v>
      </c>
      <c r="D90" s="236" t="s">
        <v>937</v>
      </c>
      <c r="E90" s="219" t="s">
        <v>1192</v>
      </c>
      <c r="G90" s="226" t="s">
        <v>700</v>
      </c>
      <c r="I90" s="219">
        <v>2020</v>
      </c>
      <c r="J90" s="219">
        <v>2020</v>
      </c>
      <c r="K90" s="223" t="s">
        <v>762</v>
      </c>
      <c r="O90" s="219" t="s">
        <v>1027</v>
      </c>
      <c r="Q90" s="219" t="s">
        <v>930</v>
      </c>
      <c r="S90" s="229">
        <v>4326</v>
      </c>
      <c r="T90" s="219" t="s">
        <v>769</v>
      </c>
      <c r="U90" s="219">
        <v>20181109</v>
      </c>
      <c r="V90" s="219" t="s">
        <v>763</v>
      </c>
      <c r="W90" s="223" t="s">
        <v>764</v>
      </c>
      <c r="X90" s="219">
        <v>100</v>
      </c>
      <c r="AJ90" s="229">
        <v>1</v>
      </c>
      <c r="AO90" s="229" t="s">
        <v>835</v>
      </c>
      <c r="AR90" s="219" t="s">
        <v>938</v>
      </c>
      <c r="AS90" s="219" t="s">
        <v>939</v>
      </c>
    </row>
    <row r="91" spans="1:45" ht="15" hidden="1" customHeight="1" x14ac:dyDescent="0.25">
      <c r="A91" s="219"/>
      <c r="C91" s="217" t="s">
        <v>778</v>
      </c>
      <c r="D91" s="236"/>
      <c r="E91" s="219" t="s">
        <v>1192</v>
      </c>
      <c r="G91" s="226" t="s">
        <v>700</v>
      </c>
      <c r="I91" s="219">
        <v>2010</v>
      </c>
      <c r="J91" s="219">
        <v>2010</v>
      </c>
      <c r="K91" s="223" t="s">
        <v>762</v>
      </c>
      <c r="O91" s="219" t="s">
        <v>1028</v>
      </c>
      <c r="Q91" s="219" t="s">
        <v>930</v>
      </c>
      <c r="S91" s="229">
        <v>4326</v>
      </c>
      <c r="T91" s="219" t="s">
        <v>769</v>
      </c>
      <c r="U91" s="219">
        <v>20181109</v>
      </c>
      <c r="V91" s="219" t="s">
        <v>763</v>
      </c>
      <c r="W91" s="223" t="s">
        <v>764</v>
      </c>
      <c r="X91" s="219">
        <v>100</v>
      </c>
      <c r="AJ91" s="229">
        <v>1</v>
      </c>
      <c r="AR91" s="219" t="s">
        <v>67</v>
      </c>
      <c r="AS91" s="219" t="s">
        <v>777</v>
      </c>
    </row>
    <row r="92" spans="1:45" ht="15" hidden="1" customHeight="1" x14ac:dyDescent="0.25">
      <c r="A92" s="219"/>
      <c r="C92" s="217" t="s">
        <v>744</v>
      </c>
      <c r="D92" s="219" t="s">
        <v>734</v>
      </c>
      <c r="E92" s="219" t="s">
        <v>1192</v>
      </c>
      <c r="G92" s="226" t="s">
        <v>700</v>
      </c>
      <c r="I92" s="219">
        <v>2017</v>
      </c>
      <c r="J92" s="219">
        <v>2017</v>
      </c>
      <c r="K92" s="219" t="s">
        <v>94</v>
      </c>
      <c r="O92" s="219" t="s">
        <v>1029</v>
      </c>
      <c r="Q92" s="219" t="s">
        <v>738</v>
      </c>
      <c r="S92" s="229">
        <v>4326</v>
      </c>
      <c r="T92" s="223" t="s">
        <v>742</v>
      </c>
      <c r="U92" s="219">
        <v>20190409</v>
      </c>
      <c r="V92" s="219" t="s">
        <v>1010</v>
      </c>
      <c r="W92" s="219" t="s">
        <v>766</v>
      </c>
      <c r="X92" s="219" t="s">
        <v>90</v>
      </c>
    </row>
    <row r="93" spans="1:45" ht="15" hidden="1" customHeight="1" x14ac:dyDescent="0.25">
      <c r="A93" s="219"/>
      <c r="C93" s="217" t="s">
        <v>745</v>
      </c>
      <c r="D93" s="219" t="s">
        <v>720</v>
      </c>
      <c r="E93" s="219" t="s">
        <v>1192</v>
      </c>
      <c r="G93" s="226" t="s">
        <v>700</v>
      </c>
      <c r="I93" s="219">
        <v>2017</v>
      </c>
      <c r="J93" s="219">
        <v>2017</v>
      </c>
      <c r="K93" s="219" t="s">
        <v>94</v>
      </c>
      <c r="O93" s="219" t="s">
        <v>1030</v>
      </c>
      <c r="Q93" s="219" t="s">
        <v>738</v>
      </c>
      <c r="S93" s="229">
        <v>4326</v>
      </c>
      <c r="T93" s="223" t="s">
        <v>742</v>
      </c>
      <c r="U93" s="219">
        <v>20190409</v>
      </c>
      <c r="V93" s="219" t="s">
        <v>1010</v>
      </c>
      <c r="W93" s="219" t="s">
        <v>766</v>
      </c>
      <c r="X93" s="219" t="s">
        <v>86</v>
      </c>
    </row>
    <row r="94" spans="1:45" ht="15" hidden="1" customHeight="1" x14ac:dyDescent="0.25">
      <c r="A94" s="219"/>
      <c r="C94" s="217" t="s">
        <v>746</v>
      </c>
      <c r="D94" s="219" t="s">
        <v>709</v>
      </c>
      <c r="E94" s="219" t="s">
        <v>1192</v>
      </c>
      <c r="G94" s="226" t="s">
        <v>700</v>
      </c>
      <c r="I94" s="219">
        <v>2017</v>
      </c>
      <c r="J94" s="219">
        <v>2017</v>
      </c>
      <c r="K94" s="219" t="s">
        <v>94</v>
      </c>
      <c r="O94" s="219" t="s">
        <v>1031</v>
      </c>
      <c r="Q94" s="219" t="s">
        <v>738</v>
      </c>
      <c r="S94" s="229">
        <v>4326</v>
      </c>
      <c r="T94" s="223" t="s">
        <v>742</v>
      </c>
      <c r="U94" s="219">
        <v>20190409</v>
      </c>
      <c r="V94" s="219" t="s">
        <v>1010</v>
      </c>
      <c r="W94" s="219" t="s">
        <v>766</v>
      </c>
      <c r="X94" s="219" t="s">
        <v>87</v>
      </c>
      <c r="AS94" s="219" t="s">
        <v>165</v>
      </c>
    </row>
    <row r="95" spans="1:45" ht="15" hidden="1" customHeight="1" x14ac:dyDescent="0.25">
      <c r="A95" s="219"/>
      <c r="C95" s="217" t="s">
        <v>747</v>
      </c>
      <c r="D95" s="219" t="s">
        <v>768</v>
      </c>
      <c r="E95" s="219" t="s">
        <v>1192</v>
      </c>
      <c r="G95" s="226" t="s">
        <v>700</v>
      </c>
      <c r="I95" s="219">
        <v>2017</v>
      </c>
      <c r="J95" s="219">
        <v>2017</v>
      </c>
      <c r="K95" s="219" t="s">
        <v>94</v>
      </c>
      <c r="O95" s="219" t="s">
        <v>1032</v>
      </c>
      <c r="Q95" s="219" t="s">
        <v>738</v>
      </c>
      <c r="S95" s="229">
        <v>4326</v>
      </c>
      <c r="T95" s="219" t="s">
        <v>743</v>
      </c>
      <c r="U95" s="219">
        <v>20190409</v>
      </c>
      <c r="V95" s="219" t="s">
        <v>1010</v>
      </c>
      <c r="W95" s="219" t="s">
        <v>766</v>
      </c>
      <c r="X95" s="219" t="s">
        <v>88</v>
      </c>
    </row>
    <row r="96" spans="1:45" ht="15" hidden="1" customHeight="1" x14ac:dyDescent="0.25">
      <c r="A96" s="219"/>
      <c r="C96" s="217" t="s">
        <v>261</v>
      </c>
      <c r="E96" s="219" t="s">
        <v>1192</v>
      </c>
      <c r="G96" s="226" t="s">
        <v>700</v>
      </c>
      <c r="I96" s="219">
        <v>2010</v>
      </c>
      <c r="J96" s="219">
        <v>2010</v>
      </c>
      <c r="K96" s="219" t="s">
        <v>5</v>
      </c>
      <c r="O96" s="219" t="s">
        <v>1045</v>
      </c>
      <c r="Q96" s="219" t="s">
        <v>739</v>
      </c>
      <c r="T96" s="223" t="s">
        <v>115</v>
      </c>
      <c r="U96" s="219">
        <v>20190116</v>
      </c>
      <c r="V96" s="219" t="s">
        <v>91</v>
      </c>
      <c r="X96" s="219" t="s">
        <v>87</v>
      </c>
    </row>
    <row r="97" spans="1:45" ht="15" hidden="1" customHeight="1" x14ac:dyDescent="0.25">
      <c r="A97" s="219"/>
      <c r="C97" s="217" t="s">
        <v>260</v>
      </c>
      <c r="E97" s="219" t="s">
        <v>1192</v>
      </c>
      <c r="G97" s="226" t="s">
        <v>700</v>
      </c>
      <c r="I97" s="219">
        <v>2010</v>
      </c>
      <c r="J97" s="219">
        <v>2010</v>
      </c>
      <c r="K97" s="219" t="s">
        <v>5</v>
      </c>
      <c r="O97" s="219" t="s">
        <v>1046</v>
      </c>
      <c r="T97" s="219" t="s">
        <v>96</v>
      </c>
      <c r="U97" s="219">
        <v>20190116</v>
      </c>
      <c r="V97" s="219" t="s">
        <v>91</v>
      </c>
      <c r="X97" s="219" t="s">
        <v>87</v>
      </c>
    </row>
    <row r="98" spans="1:45" ht="15" hidden="1" customHeight="1" x14ac:dyDescent="0.25">
      <c r="A98" s="219"/>
      <c r="C98" s="217" t="s">
        <v>259</v>
      </c>
      <c r="E98" s="219" t="s">
        <v>1192</v>
      </c>
      <c r="G98" s="226" t="s">
        <v>700</v>
      </c>
      <c r="I98" s="219">
        <v>2010</v>
      </c>
      <c r="J98" s="219">
        <v>2010</v>
      </c>
      <c r="K98" s="219" t="s">
        <v>5</v>
      </c>
      <c r="O98" s="219" t="s">
        <v>1047</v>
      </c>
      <c r="T98" s="219" t="s">
        <v>122</v>
      </c>
      <c r="U98" s="219">
        <v>20190116</v>
      </c>
      <c r="V98" s="219" t="s">
        <v>91</v>
      </c>
      <c r="X98" s="219" t="s">
        <v>144</v>
      </c>
    </row>
    <row r="99" spans="1:45" ht="15" hidden="1" customHeight="1" x14ac:dyDescent="0.25">
      <c r="A99" s="219"/>
      <c r="C99" s="217" t="s">
        <v>258</v>
      </c>
      <c r="E99" s="219" t="s">
        <v>1192</v>
      </c>
      <c r="G99" s="226" t="s">
        <v>700</v>
      </c>
      <c r="I99" s="219">
        <v>2010</v>
      </c>
      <c r="J99" s="219">
        <v>2010</v>
      </c>
      <c r="K99" s="219" t="s">
        <v>5</v>
      </c>
      <c r="O99" s="219" t="s">
        <v>1048</v>
      </c>
      <c r="T99" s="219" t="s">
        <v>127</v>
      </c>
      <c r="U99" s="219">
        <v>20190116</v>
      </c>
      <c r="V99" s="219" t="s">
        <v>91</v>
      </c>
      <c r="X99" s="219" t="s">
        <v>144</v>
      </c>
    </row>
    <row r="100" spans="1:45" ht="15" hidden="1" customHeight="1" x14ac:dyDescent="0.25">
      <c r="A100" s="219"/>
      <c r="C100" s="217" t="s">
        <v>284</v>
      </c>
      <c r="E100" s="219" t="s">
        <v>1192</v>
      </c>
      <c r="G100" s="226" t="s">
        <v>700</v>
      </c>
      <c r="I100" s="219">
        <v>2010</v>
      </c>
      <c r="J100" s="219">
        <v>2010</v>
      </c>
      <c r="K100" s="219" t="s">
        <v>5</v>
      </c>
      <c r="O100" s="219" t="s">
        <v>1049</v>
      </c>
      <c r="T100" s="219" t="s">
        <v>140</v>
      </c>
      <c r="U100" s="219">
        <v>20190116</v>
      </c>
      <c r="V100" s="219" t="s">
        <v>91</v>
      </c>
      <c r="X100" s="219" t="s">
        <v>144</v>
      </c>
    </row>
    <row r="101" spans="1:45" ht="15" hidden="1" customHeight="1" x14ac:dyDescent="0.25">
      <c r="A101" s="219"/>
      <c r="C101" s="217" t="s">
        <v>181</v>
      </c>
      <c r="E101" s="219" t="s">
        <v>1192</v>
      </c>
      <c r="G101" s="226" t="s">
        <v>700</v>
      </c>
      <c r="I101" s="219">
        <v>2019</v>
      </c>
      <c r="J101" s="219">
        <v>2019</v>
      </c>
      <c r="K101" s="219" t="s">
        <v>157</v>
      </c>
      <c r="O101" s="219" t="s">
        <v>1050</v>
      </c>
      <c r="T101" s="223" t="s">
        <v>156</v>
      </c>
      <c r="U101" s="219">
        <v>20190117</v>
      </c>
      <c r="V101" s="219" t="s">
        <v>91</v>
      </c>
      <c r="X101" s="219" t="s">
        <v>158</v>
      </c>
      <c r="AS101" s="219" t="s">
        <v>151</v>
      </c>
    </row>
    <row r="102" spans="1:45" ht="15" hidden="1" customHeight="1" x14ac:dyDescent="0.25">
      <c r="A102" s="219"/>
      <c r="C102" s="217" t="s">
        <v>279</v>
      </c>
      <c r="E102" s="219" t="s">
        <v>1192</v>
      </c>
      <c r="G102" s="226" t="s">
        <v>700</v>
      </c>
      <c r="I102" s="219">
        <v>2018</v>
      </c>
      <c r="J102" s="219">
        <v>2018</v>
      </c>
      <c r="K102" s="219" t="s">
        <v>157</v>
      </c>
      <c r="O102" s="219" t="s">
        <v>1051</v>
      </c>
      <c r="T102" s="219" t="s">
        <v>155</v>
      </c>
      <c r="U102" s="219">
        <v>20190117</v>
      </c>
      <c r="V102" s="219" t="s">
        <v>91</v>
      </c>
      <c r="X102" s="219" t="s">
        <v>158</v>
      </c>
      <c r="AS102" s="219" t="s">
        <v>151</v>
      </c>
    </row>
    <row r="103" spans="1:45" ht="15" hidden="1" customHeight="1" x14ac:dyDescent="0.25">
      <c r="A103" s="219"/>
      <c r="C103" s="217" t="s">
        <v>182</v>
      </c>
      <c r="E103" s="219" t="s">
        <v>1192</v>
      </c>
      <c r="G103" s="226" t="s">
        <v>700</v>
      </c>
      <c r="I103" s="219">
        <v>2019</v>
      </c>
      <c r="J103" s="219">
        <v>2019</v>
      </c>
      <c r="K103" s="219" t="s">
        <v>157</v>
      </c>
      <c r="O103" s="219" t="s">
        <v>1052</v>
      </c>
      <c r="T103" s="219" t="s">
        <v>154</v>
      </c>
      <c r="U103" s="219">
        <v>20190117</v>
      </c>
      <c r="V103" s="219" t="s">
        <v>91</v>
      </c>
      <c r="X103" s="219" t="s">
        <v>159</v>
      </c>
      <c r="AS103" s="219" t="s">
        <v>152</v>
      </c>
    </row>
    <row r="104" spans="1:45" ht="15" hidden="1" customHeight="1" x14ac:dyDescent="0.25">
      <c r="A104" s="219"/>
      <c r="C104" s="217" t="s">
        <v>280</v>
      </c>
      <c r="E104" s="219" t="s">
        <v>1192</v>
      </c>
      <c r="G104" s="226" t="s">
        <v>700</v>
      </c>
      <c r="I104" s="219">
        <v>2018</v>
      </c>
      <c r="J104" s="219">
        <v>2018</v>
      </c>
      <c r="K104" s="219" t="s">
        <v>157</v>
      </c>
      <c r="O104" s="219" t="s">
        <v>1053</v>
      </c>
      <c r="T104" s="219" t="s">
        <v>153</v>
      </c>
      <c r="U104" s="219">
        <v>20190117</v>
      </c>
      <c r="V104" s="219" t="s">
        <v>91</v>
      </c>
      <c r="X104" s="219" t="s">
        <v>159</v>
      </c>
      <c r="AS104" s="219" t="s">
        <v>152</v>
      </c>
    </row>
    <row r="105" spans="1:45" ht="15" hidden="1" customHeight="1" x14ac:dyDescent="0.25">
      <c r="A105" s="219"/>
      <c r="C105" s="217" t="s">
        <v>301</v>
      </c>
      <c r="E105" s="219" t="s">
        <v>1192</v>
      </c>
      <c r="G105" s="226" t="s">
        <v>700</v>
      </c>
      <c r="I105" s="219">
        <v>2018</v>
      </c>
      <c r="J105" s="219">
        <v>2017</v>
      </c>
      <c r="K105" s="219" t="s">
        <v>187</v>
      </c>
      <c r="O105" s="219" t="s">
        <v>1060</v>
      </c>
      <c r="T105" s="219" t="s">
        <v>309</v>
      </c>
      <c r="U105" s="219">
        <v>20190111</v>
      </c>
      <c r="V105" s="219" t="s">
        <v>91</v>
      </c>
      <c r="X105" s="219" t="s">
        <v>144</v>
      </c>
      <c r="AS105" s="219" t="s">
        <v>189</v>
      </c>
    </row>
    <row r="106" spans="1:45" ht="15" hidden="1" customHeight="1" x14ac:dyDescent="0.25">
      <c r="A106" s="219"/>
      <c r="C106" s="217" t="s">
        <v>303</v>
      </c>
      <c r="E106" s="219" t="s">
        <v>1192</v>
      </c>
      <c r="G106" s="226" t="s">
        <v>700</v>
      </c>
      <c r="I106" s="219">
        <v>2017</v>
      </c>
      <c r="J106" s="219">
        <v>2017</v>
      </c>
      <c r="K106" s="219" t="s">
        <v>191</v>
      </c>
      <c r="O106" s="219" t="s">
        <v>1036</v>
      </c>
      <c r="T106" s="219" t="s">
        <v>196</v>
      </c>
      <c r="U106" s="219">
        <v>20190118</v>
      </c>
      <c r="V106" s="219" t="s">
        <v>91</v>
      </c>
      <c r="X106" s="219" t="s">
        <v>198</v>
      </c>
      <c r="AR106" s="219" t="s">
        <v>197</v>
      </c>
      <c r="AS106" s="219" t="s">
        <v>199</v>
      </c>
    </row>
    <row r="107" spans="1:45" ht="15" hidden="1" customHeight="1" x14ac:dyDescent="0.25">
      <c r="A107" s="219"/>
      <c r="C107" s="217" t="s">
        <v>274</v>
      </c>
      <c r="E107" s="219" t="s">
        <v>1192</v>
      </c>
      <c r="G107" s="226" t="s">
        <v>700</v>
      </c>
      <c r="I107" s="219">
        <v>2016</v>
      </c>
      <c r="J107" s="219">
        <v>2016</v>
      </c>
      <c r="K107" s="219" t="s">
        <v>204</v>
      </c>
      <c r="O107" s="228" t="s">
        <v>1061</v>
      </c>
      <c r="Q107" s="228"/>
      <c r="R107" s="237"/>
      <c r="S107" s="237"/>
      <c r="T107" s="223" t="s">
        <v>273</v>
      </c>
      <c r="U107" s="219">
        <v>20190118</v>
      </c>
      <c r="V107" s="219" t="s">
        <v>91</v>
      </c>
      <c r="AJ107" s="237"/>
      <c r="AK107" s="237"/>
      <c r="AL107" s="237"/>
      <c r="AM107" s="237"/>
      <c r="AN107" s="237"/>
      <c r="AO107" s="237"/>
      <c r="AP107" s="237"/>
      <c r="AQ107" s="237"/>
    </row>
    <row r="108" spans="1:45" ht="15" hidden="1" customHeight="1" x14ac:dyDescent="0.25">
      <c r="A108" s="219"/>
      <c r="C108" s="217" t="s">
        <v>276</v>
      </c>
      <c r="E108" s="219" t="s">
        <v>1192</v>
      </c>
      <c r="G108" s="226" t="s">
        <v>700</v>
      </c>
      <c r="I108" s="219">
        <v>2016</v>
      </c>
      <c r="J108" s="219">
        <v>2016</v>
      </c>
      <c r="K108" s="219" t="s">
        <v>204</v>
      </c>
      <c r="O108" s="219" t="s">
        <v>1062</v>
      </c>
      <c r="T108" s="223" t="s">
        <v>205</v>
      </c>
      <c r="U108" s="219">
        <v>20190118</v>
      </c>
      <c r="V108" s="219" t="s">
        <v>91</v>
      </c>
    </row>
    <row r="109" spans="1:45" ht="15" hidden="1" customHeight="1" x14ac:dyDescent="0.25">
      <c r="A109" s="219"/>
      <c r="C109" s="217" t="s">
        <v>1749</v>
      </c>
      <c r="E109" s="219" t="s">
        <v>1192</v>
      </c>
      <c r="G109" s="226" t="s">
        <v>700</v>
      </c>
      <c r="I109" s="219">
        <v>2014</v>
      </c>
      <c r="J109" s="219">
        <v>2014</v>
      </c>
      <c r="K109" s="218" t="s">
        <v>781</v>
      </c>
      <c r="O109" s="219" t="s">
        <v>1177</v>
      </c>
      <c r="T109" s="219" t="s">
        <v>179</v>
      </c>
      <c r="U109" s="219">
        <v>20181210</v>
      </c>
      <c r="V109" s="219" t="s">
        <v>91</v>
      </c>
      <c r="X109" s="219" t="s">
        <v>211</v>
      </c>
      <c r="AS109" s="219" t="s">
        <v>201</v>
      </c>
    </row>
    <row r="110" spans="1:45" ht="15" hidden="1" customHeight="1" x14ac:dyDescent="0.25">
      <c r="A110" s="219"/>
      <c r="C110" s="217" t="s">
        <v>1750</v>
      </c>
      <c r="E110" s="219" t="s">
        <v>1192</v>
      </c>
      <c r="G110" s="226" t="s">
        <v>700</v>
      </c>
      <c r="I110" s="219">
        <v>2014</v>
      </c>
      <c r="J110" s="219">
        <v>2014</v>
      </c>
      <c r="K110" s="218" t="s">
        <v>781</v>
      </c>
      <c r="O110" s="219" t="s">
        <v>1178</v>
      </c>
      <c r="T110" s="219" t="s">
        <v>178</v>
      </c>
      <c r="U110" s="219">
        <v>20181210</v>
      </c>
      <c r="V110" s="219" t="s">
        <v>91</v>
      </c>
      <c r="X110" s="219" t="s">
        <v>158</v>
      </c>
    </row>
    <row r="111" spans="1:45" ht="15" hidden="1" customHeight="1" x14ac:dyDescent="0.25">
      <c r="A111" s="219"/>
      <c r="C111" s="217" t="s">
        <v>248</v>
      </c>
      <c r="E111" s="219" t="s">
        <v>1192</v>
      </c>
      <c r="G111" s="226" t="s">
        <v>700</v>
      </c>
      <c r="AS111" s="219" t="s">
        <v>209</v>
      </c>
    </row>
    <row r="112" spans="1:45" ht="15" hidden="1" customHeight="1" x14ac:dyDescent="0.25">
      <c r="A112" s="219"/>
      <c r="C112" s="217" t="s">
        <v>1751</v>
      </c>
      <c r="E112" s="219" t="s">
        <v>1192</v>
      </c>
      <c r="G112" s="226" t="s">
        <v>700</v>
      </c>
      <c r="I112" s="219">
        <v>2014</v>
      </c>
      <c r="J112" s="219">
        <v>2014</v>
      </c>
      <c r="K112" s="218" t="s">
        <v>781</v>
      </c>
      <c r="O112" s="219" t="s">
        <v>1178</v>
      </c>
      <c r="T112" s="219" t="s">
        <v>178</v>
      </c>
      <c r="U112" s="219">
        <v>20181210</v>
      </c>
      <c r="V112" s="219" t="s">
        <v>91</v>
      </c>
      <c r="X112" s="219" t="s">
        <v>158</v>
      </c>
    </row>
    <row r="113" spans="1:45" ht="15" hidden="1" customHeight="1" x14ac:dyDescent="0.25">
      <c r="A113" s="219"/>
      <c r="C113" s="217" t="s">
        <v>249</v>
      </c>
      <c r="E113" s="219" t="s">
        <v>1192</v>
      </c>
      <c r="G113" s="226" t="s">
        <v>700</v>
      </c>
    </row>
    <row r="114" spans="1:45" ht="15" hidden="1" customHeight="1" x14ac:dyDescent="0.25">
      <c r="A114" s="219"/>
      <c r="C114" s="217" t="s">
        <v>262</v>
      </c>
      <c r="E114" s="219" t="s">
        <v>1192</v>
      </c>
      <c r="G114" s="226" t="s">
        <v>700</v>
      </c>
      <c r="I114" s="219">
        <v>2018</v>
      </c>
      <c r="J114" s="219">
        <v>2018</v>
      </c>
      <c r="K114" s="219" t="s">
        <v>5</v>
      </c>
      <c r="O114" s="219" t="s">
        <v>1063</v>
      </c>
      <c r="T114" s="219" t="s">
        <v>214</v>
      </c>
      <c r="U114" s="219">
        <v>20180118</v>
      </c>
      <c r="V114" s="219" t="s">
        <v>91</v>
      </c>
      <c r="X114" s="219" t="s">
        <v>144</v>
      </c>
      <c r="AS114" s="219" t="s">
        <v>215</v>
      </c>
    </row>
    <row r="115" spans="1:45" ht="15" hidden="1" customHeight="1" x14ac:dyDescent="0.25">
      <c r="A115" s="219"/>
      <c r="C115" s="217" t="s">
        <v>263</v>
      </c>
      <c r="E115" s="219" t="s">
        <v>1192</v>
      </c>
      <c r="G115" s="226" t="s">
        <v>700</v>
      </c>
      <c r="I115" s="219">
        <v>2018</v>
      </c>
      <c r="J115" s="219">
        <v>2017</v>
      </c>
      <c r="K115" s="219" t="s">
        <v>5</v>
      </c>
      <c r="O115" s="219" t="s">
        <v>1064</v>
      </c>
      <c r="T115" s="219" t="s">
        <v>222</v>
      </c>
      <c r="U115" s="219">
        <v>20180121</v>
      </c>
      <c r="V115" s="219" t="s">
        <v>91</v>
      </c>
      <c r="X115" s="219" t="s">
        <v>144</v>
      </c>
      <c r="AS115" s="219" t="s">
        <v>223</v>
      </c>
    </row>
    <row r="116" spans="1:45" ht="15" hidden="1" customHeight="1" x14ac:dyDescent="0.25">
      <c r="A116" s="219"/>
      <c r="C116" s="217" t="s">
        <v>265</v>
      </c>
      <c r="E116" s="219" t="s">
        <v>1192</v>
      </c>
      <c r="G116" s="226" t="s">
        <v>700</v>
      </c>
      <c r="I116" s="219">
        <v>2018</v>
      </c>
      <c r="J116" s="219">
        <v>2017</v>
      </c>
      <c r="K116" s="219" t="s">
        <v>226</v>
      </c>
      <c r="O116" s="219" t="s">
        <v>1037</v>
      </c>
      <c r="T116" s="219" t="s">
        <v>225</v>
      </c>
      <c r="U116" s="219">
        <v>20180121</v>
      </c>
      <c r="V116" s="219" t="s">
        <v>91</v>
      </c>
      <c r="X116" s="219" t="s">
        <v>230</v>
      </c>
    </row>
    <row r="117" spans="1:45" ht="15" hidden="1" customHeight="1" x14ac:dyDescent="0.25">
      <c r="A117" s="219"/>
      <c r="C117" s="217" t="s">
        <v>231</v>
      </c>
      <c r="D117" s="238"/>
      <c r="E117" s="219" t="s">
        <v>1192</v>
      </c>
      <c r="G117" s="226" t="s">
        <v>700</v>
      </c>
    </row>
    <row r="118" spans="1:45" ht="15" hidden="1" customHeight="1" x14ac:dyDescent="0.25">
      <c r="A118" s="219"/>
      <c r="C118" s="217" t="s">
        <v>232</v>
      </c>
      <c r="D118" s="238"/>
      <c r="E118" s="219" t="s">
        <v>1192</v>
      </c>
      <c r="G118" s="226" t="s">
        <v>700</v>
      </c>
    </row>
    <row r="119" spans="1:45" ht="15" hidden="1" customHeight="1" x14ac:dyDescent="0.25">
      <c r="A119" s="219"/>
      <c r="C119" s="217" t="s">
        <v>266</v>
      </c>
      <c r="E119" s="219" t="s">
        <v>1192</v>
      </c>
      <c r="G119" s="226" t="s">
        <v>700</v>
      </c>
      <c r="I119" s="219">
        <v>2010</v>
      </c>
      <c r="J119" s="219">
        <v>2010</v>
      </c>
      <c r="K119" s="219" t="s">
        <v>5</v>
      </c>
      <c r="O119" s="219" t="s">
        <v>1066</v>
      </c>
      <c r="T119" s="219" t="s">
        <v>141</v>
      </c>
      <c r="U119" s="219">
        <v>20190116</v>
      </c>
      <c r="V119" s="219" t="s">
        <v>91</v>
      </c>
      <c r="X119" s="219" t="s">
        <v>144</v>
      </c>
    </row>
    <row r="120" spans="1:45" ht="15" hidden="1" customHeight="1" x14ac:dyDescent="0.25">
      <c r="A120" s="219"/>
      <c r="C120" s="217" t="s">
        <v>270</v>
      </c>
      <c r="E120" s="219" t="s">
        <v>1192</v>
      </c>
      <c r="G120" s="226" t="s">
        <v>700</v>
      </c>
      <c r="I120" s="219">
        <v>2019</v>
      </c>
      <c r="J120" s="219">
        <v>2019</v>
      </c>
      <c r="K120" s="219" t="s">
        <v>219</v>
      </c>
      <c r="O120" s="219" t="s">
        <v>1065</v>
      </c>
      <c r="T120" s="219" t="s">
        <v>218</v>
      </c>
      <c r="U120" s="219">
        <v>20180121</v>
      </c>
      <c r="V120" s="219" t="s">
        <v>91</v>
      </c>
      <c r="X120" s="219" t="s">
        <v>144</v>
      </c>
      <c r="AS120" s="219" t="s">
        <v>220</v>
      </c>
    </row>
    <row r="121" spans="1:45" ht="15" hidden="1" customHeight="1" x14ac:dyDescent="0.25">
      <c r="A121" s="219"/>
      <c r="C121" s="217" t="s">
        <v>251</v>
      </c>
      <c r="E121" s="219" t="s">
        <v>1192</v>
      </c>
      <c r="G121" s="226" t="s">
        <v>700</v>
      </c>
      <c r="K121" s="219" t="s">
        <v>65</v>
      </c>
      <c r="U121" s="229" t="s">
        <v>176</v>
      </c>
      <c r="V121" s="219" t="s">
        <v>72</v>
      </c>
      <c r="W121" s="223" t="s">
        <v>761</v>
      </c>
      <c r="X121" s="219" t="s">
        <v>210</v>
      </c>
      <c r="AS121" s="219" t="s">
        <v>150</v>
      </c>
    </row>
    <row r="122" spans="1:45" ht="15" hidden="1" customHeight="1" x14ac:dyDescent="0.25">
      <c r="A122" s="219"/>
      <c r="C122" s="217" t="s">
        <v>1752</v>
      </c>
      <c r="E122" s="219" t="s">
        <v>1192</v>
      </c>
      <c r="G122" s="226" t="s">
        <v>700</v>
      </c>
      <c r="I122" s="219">
        <v>2014</v>
      </c>
      <c r="J122" s="219">
        <v>2014</v>
      </c>
      <c r="K122" s="218" t="s">
        <v>781</v>
      </c>
      <c r="O122" s="219" t="s">
        <v>1181</v>
      </c>
      <c r="T122" s="219" t="s">
        <v>236</v>
      </c>
      <c r="U122" s="229">
        <v>20181210</v>
      </c>
      <c r="V122" s="219" t="s">
        <v>91</v>
      </c>
      <c r="X122" s="219" t="s">
        <v>158</v>
      </c>
      <c r="AS122" s="219" t="s">
        <v>237</v>
      </c>
    </row>
    <row r="123" spans="1:45" ht="15" hidden="1" customHeight="1" x14ac:dyDescent="0.25">
      <c r="A123" s="219"/>
      <c r="C123" s="217" t="s">
        <v>240</v>
      </c>
      <c r="D123" s="238"/>
      <c r="E123" s="219" t="s">
        <v>1192</v>
      </c>
      <c r="G123" s="226" t="s">
        <v>700</v>
      </c>
      <c r="U123" s="229"/>
    </row>
    <row r="124" spans="1:45" ht="15" hidden="1" customHeight="1" x14ac:dyDescent="0.25">
      <c r="A124" s="219"/>
      <c r="C124" s="217" t="s">
        <v>271</v>
      </c>
      <c r="E124" s="219" t="s">
        <v>1192</v>
      </c>
      <c r="G124" s="226" t="s">
        <v>700</v>
      </c>
      <c r="I124" s="219">
        <v>2015</v>
      </c>
      <c r="J124" s="219">
        <v>2015</v>
      </c>
      <c r="K124" s="219" t="s">
        <v>5</v>
      </c>
      <c r="O124" s="219" t="s">
        <v>1067</v>
      </c>
      <c r="T124" s="219" t="s">
        <v>238</v>
      </c>
      <c r="U124" s="219">
        <v>20190121</v>
      </c>
      <c r="V124" s="219" t="s">
        <v>91</v>
      </c>
      <c r="X124" s="219" t="s">
        <v>230</v>
      </c>
      <c r="AS124" s="219" t="s">
        <v>239</v>
      </c>
    </row>
    <row r="125" spans="1:45" ht="15" hidden="1" customHeight="1" x14ac:dyDescent="0.25">
      <c r="A125" s="219"/>
      <c r="C125" s="217" t="s">
        <v>1753</v>
      </c>
      <c r="E125" s="219" t="s">
        <v>1192</v>
      </c>
      <c r="G125" s="226" t="s">
        <v>700</v>
      </c>
      <c r="I125" s="219">
        <v>2014</v>
      </c>
      <c r="J125" s="219">
        <v>2014</v>
      </c>
      <c r="K125" s="218" t="s">
        <v>781</v>
      </c>
      <c r="O125" s="219" t="s">
        <v>1179</v>
      </c>
      <c r="T125" s="219" t="s">
        <v>242</v>
      </c>
      <c r="U125" s="229">
        <v>20181210</v>
      </c>
      <c r="V125" s="219" t="s">
        <v>91</v>
      </c>
      <c r="X125" s="219" t="s">
        <v>158</v>
      </c>
      <c r="AS125" s="219" t="s">
        <v>243</v>
      </c>
    </row>
    <row r="126" spans="1:45" ht="15" hidden="1" customHeight="1" x14ac:dyDescent="0.25">
      <c r="A126" s="219"/>
      <c r="C126" s="217" t="s">
        <v>246</v>
      </c>
      <c r="E126" s="219" t="s">
        <v>1192</v>
      </c>
      <c r="G126" s="226" t="s">
        <v>700</v>
      </c>
      <c r="K126" s="219" t="s">
        <v>65</v>
      </c>
      <c r="U126" s="229"/>
      <c r="V126" s="219" t="s">
        <v>72</v>
      </c>
      <c r="W126" s="223" t="s">
        <v>761</v>
      </c>
      <c r="X126" s="219" t="s">
        <v>386</v>
      </c>
    </row>
    <row r="127" spans="1:45" ht="15" hidden="1" customHeight="1" x14ac:dyDescent="0.25">
      <c r="A127" s="219"/>
      <c r="C127" s="217" t="s">
        <v>244</v>
      </c>
      <c r="E127" s="219" t="s">
        <v>1192</v>
      </c>
      <c r="G127" s="226" t="s">
        <v>700</v>
      </c>
      <c r="I127" s="219">
        <v>2010</v>
      </c>
      <c r="J127" s="219">
        <v>2010</v>
      </c>
      <c r="K127" s="219" t="s">
        <v>5</v>
      </c>
      <c r="O127" s="219" t="s">
        <v>1068</v>
      </c>
      <c r="T127" s="219" t="s">
        <v>142</v>
      </c>
      <c r="U127" s="219">
        <v>20190116</v>
      </c>
      <c r="V127" s="219" t="s">
        <v>91</v>
      </c>
      <c r="X127" s="219" t="s">
        <v>144</v>
      </c>
    </row>
    <row r="128" spans="1:45" ht="15" hidden="1" customHeight="1" x14ac:dyDescent="0.25">
      <c r="A128" s="219"/>
      <c r="E128" s="219" t="s">
        <v>389</v>
      </c>
      <c r="G128" s="226" t="s">
        <v>700</v>
      </c>
      <c r="I128" s="219">
        <v>2005</v>
      </c>
      <c r="J128" s="219">
        <v>2005</v>
      </c>
      <c r="K128" s="219" t="s">
        <v>94</v>
      </c>
      <c r="O128" s="219" t="s">
        <v>1038</v>
      </c>
      <c r="T128" s="219" t="s">
        <v>172</v>
      </c>
      <c r="U128" s="219">
        <v>20190117</v>
      </c>
      <c r="V128" s="219" t="s">
        <v>93</v>
      </c>
      <c r="X128" s="219" t="s">
        <v>89</v>
      </c>
      <c r="AS128" s="219" t="s">
        <v>92</v>
      </c>
    </row>
    <row r="129" spans="1:45" ht="15" hidden="1" customHeight="1" x14ac:dyDescent="0.25">
      <c r="A129" s="219"/>
      <c r="E129" s="219" t="s">
        <v>389</v>
      </c>
      <c r="G129" s="226" t="s">
        <v>700</v>
      </c>
      <c r="I129" s="219">
        <v>2014</v>
      </c>
      <c r="J129" s="219">
        <v>2014</v>
      </c>
      <c r="K129" s="218" t="s">
        <v>781</v>
      </c>
      <c r="O129" s="219" t="s">
        <v>1181</v>
      </c>
      <c r="T129" s="219" t="s">
        <v>177</v>
      </c>
      <c r="U129" s="219">
        <v>20181210</v>
      </c>
      <c r="V129" s="219" t="s">
        <v>91</v>
      </c>
      <c r="X129" s="219" t="s">
        <v>89</v>
      </c>
      <c r="AS129" s="219" t="s">
        <v>92</v>
      </c>
    </row>
    <row r="130" spans="1:45" ht="15" hidden="1" customHeight="1" x14ac:dyDescent="0.25">
      <c r="A130" s="219"/>
      <c r="E130" s="219" t="s">
        <v>389</v>
      </c>
      <c r="G130" s="226" t="s">
        <v>700</v>
      </c>
      <c r="I130" s="219" t="s">
        <v>164</v>
      </c>
      <c r="J130" s="219" t="s">
        <v>163</v>
      </c>
      <c r="K130" s="219" t="s">
        <v>162</v>
      </c>
      <c r="O130" s="219" t="s">
        <v>1039</v>
      </c>
      <c r="T130" s="219" t="s">
        <v>160</v>
      </c>
      <c r="U130" s="219">
        <v>20190117</v>
      </c>
      <c r="V130" s="219" t="s">
        <v>161</v>
      </c>
      <c r="W130" s="223" t="s">
        <v>765</v>
      </c>
      <c r="AS130" s="219" t="s">
        <v>190</v>
      </c>
    </row>
    <row r="131" spans="1:45" ht="15" hidden="1" customHeight="1" x14ac:dyDescent="0.25">
      <c r="A131" s="219"/>
      <c r="C131" s="217" t="s">
        <v>181</v>
      </c>
      <c r="E131" s="219" t="s">
        <v>389</v>
      </c>
      <c r="G131" s="226" t="s">
        <v>700</v>
      </c>
      <c r="I131" s="219">
        <v>2019</v>
      </c>
      <c r="J131" s="219">
        <v>2019</v>
      </c>
      <c r="K131" s="219" t="s">
        <v>157</v>
      </c>
      <c r="O131" s="219" t="s">
        <v>1050</v>
      </c>
      <c r="T131" s="219" t="s">
        <v>156</v>
      </c>
      <c r="U131" s="219">
        <v>20190117</v>
      </c>
      <c r="V131" s="219" t="s">
        <v>91</v>
      </c>
      <c r="X131" s="219" t="s">
        <v>158</v>
      </c>
      <c r="AS131" s="219" t="s">
        <v>151</v>
      </c>
    </row>
    <row r="132" spans="1:45" ht="15" hidden="1" customHeight="1" x14ac:dyDescent="0.25">
      <c r="A132" s="219"/>
      <c r="C132" s="217" t="s">
        <v>279</v>
      </c>
      <c r="E132" s="219" t="s">
        <v>389</v>
      </c>
      <c r="G132" s="226" t="s">
        <v>700</v>
      </c>
      <c r="I132" s="219">
        <v>2018</v>
      </c>
      <c r="J132" s="219">
        <v>2018</v>
      </c>
      <c r="K132" s="219" t="s">
        <v>157</v>
      </c>
      <c r="O132" s="219" t="s">
        <v>1051</v>
      </c>
      <c r="T132" s="219" t="s">
        <v>155</v>
      </c>
      <c r="U132" s="219">
        <v>20190117</v>
      </c>
      <c r="V132" s="219" t="s">
        <v>91</v>
      </c>
      <c r="X132" s="219" t="s">
        <v>158</v>
      </c>
      <c r="AS132" s="219" t="s">
        <v>151</v>
      </c>
    </row>
    <row r="133" spans="1:45" ht="15" hidden="1" customHeight="1" x14ac:dyDescent="0.25">
      <c r="A133" s="219"/>
      <c r="C133" s="217" t="s">
        <v>182</v>
      </c>
      <c r="E133" s="219" t="s">
        <v>389</v>
      </c>
      <c r="G133" s="226" t="s">
        <v>700</v>
      </c>
      <c r="I133" s="219">
        <v>2019</v>
      </c>
      <c r="J133" s="219">
        <v>2019</v>
      </c>
      <c r="K133" s="219" t="s">
        <v>157</v>
      </c>
      <c r="O133" s="219" t="s">
        <v>1052</v>
      </c>
      <c r="T133" s="219" t="s">
        <v>154</v>
      </c>
      <c r="U133" s="219">
        <v>20190117</v>
      </c>
      <c r="V133" s="219" t="s">
        <v>91</v>
      </c>
      <c r="X133" s="219" t="s">
        <v>159</v>
      </c>
      <c r="AS133" s="219" t="s">
        <v>152</v>
      </c>
    </row>
    <row r="134" spans="1:45" ht="15" hidden="1" customHeight="1" x14ac:dyDescent="0.25">
      <c r="A134" s="219"/>
      <c r="C134" s="217" t="s">
        <v>280</v>
      </c>
      <c r="E134" s="219" t="s">
        <v>389</v>
      </c>
      <c r="G134" s="226" t="s">
        <v>700</v>
      </c>
      <c r="I134" s="219">
        <v>2018</v>
      </c>
      <c r="J134" s="219">
        <v>2018</v>
      </c>
      <c r="K134" s="219" t="s">
        <v>157</v>
      </c>
      <c r="O134" s="219" t="s">
        <v>1053</v>
      </c>
      <c r="T134" s="219" t="s">
        <v>153</v>
      </c>
      <c r="U134" s="219">
        <v>20190117</v>
      </c>
      <c r="V134" s="219" t="s">
        <v>91</v>
      </c>
      <c r="X134" s="219" t="s">
        <v>159</v>
      </c>
      <c r="AS134" s="219" t="s">
        <v>152</v>
      </c>
    </row>
    <row r="135" spans="1:45" ht="15" hidden="1" customHeight="1" x14ac:dyDescent="0.25">
      <c r="A135" s="219"/>
      <c r="C135" s="217" t="s">
        <v>1749</v>
      </c>
      <c r="E135" s="219" t="s">
        <v>389</v>
      </c>
      <c r="G135" s="226" t="s">
        <v>700</v>
      </c>
      <c r="I135" s="219">
        <v>2014</v>
      </c>
      <c r="J135" s="219">
        <v>2014</v>
      </c>
      <c r="K135" s="218" t="s">
        <v>781</v>
      </c>
      <c r="O135" s="219" t="s">
        <v>1177</v>
      </c>
      <c r="T135" s="219" t="s">
        <v>179</v>
      </c>
      <c r="U135" s="219">
        <v>20181210</v>
      </c>
      <c r="V135" s="219" t="s">
        <v>91</v>
      </c>
      <c r="X135" s="219" t="s">
        <v>211</v>
      </c>
      <c r="AS135" s="219" t="s">
        <v>201</v>
      </c>
    </row>
    <row r="136" spans="1:45" ht="15" hidden="1" customHeight="1" x14ac:dyDescent="0.25">
      <c r="A136" s="219"/>
      <c r="C136" s="217" t="s">
        <v>248</v>
      </c>
      <c r="E136" s="219" t="s">
        <v>389</v>
      </c>
      <c r="G136" s="226" t="s">
        <v>700</v>
      </c>
      <c r="AS136" s="219" t="s">
        <v>209</v>
      </c>
    </row>
    <row r="137" spans="1:45" ht="15" hidden="1" customHeight="1" x14ac:dyDescent="0.25">
      <c r="A137" s="219"/>
      <c r="C137" s="217" t="s">
        <v>249</v>
      </c>
      <c r="E137" s="219" t="s">
        <v>389</v>
      </c>
      <c r="G137" s="226" t="s">
        <v>700</v>
      </c>
    </row>
    <row r="138" spans="1:45" ht="15" hidden="1" customHeight="1" x14ac:dyDescent="0.25">
      <c r="A138" s="219"/>
      <c r="C138" s="217" t="s">
        <v>1754</v>
      </c>
      <c r="E138" s="219" t="s">
        <v>389</v>
      </c>
      <c r="G138" s="226" t="s">
        <v>700</v>
      </c>
      <c r="I138" s="219">
        <v>2014</v>
      </c>
      <c r="J138" s="219">
        <v>2014</v>
      </c>
      <c r="K138" s="218" t="s">
        <v>781</v>
      </c>
      <c r="O138" s="219" t="s">
        <v>1176</v>
      </c>
      <c r="T138" s="219" t="s">
        <v>234</v>
      </c>
      <c r="U138" s="219">
        <v>20181210</v>
      </c>
      <c r="V138" s="219" t="s">
        <v>91</v>
      </c>
      <c r="X138" s="219" t="s">
        <v>158</v>
      </c>
      <c r="AS138" s="219" t="s">
        <v>235</v>
      </c>
    </row>
    <row r="139" spans="1:45" ht="15" hidden="1" customHeight="1" x14ac:dyDescent="0.25">
      <c r="A139" s="219"/>
      <c r="C139" s="217" t="s">
        <v>1752</v>
      </c>
      <c r="E139" s="219" t="s">
        <v>389</v>
      </c>
      <c r="G139" s="226" t="s">
        <v>700</v>
      </c>
      <c r="I139" s="219">
        <v>2014</v>
      </c>
      <c r="J139" s="219">
        <v>2014</v>
      </c>
      <c r="K139" s="218" t="s">
        <v>781</v>
      </c>
      <c r="O139" s="219" t="s">
        <v>1181</v>
      </c>
      <c r="T139" s="219" t="s">
        <v>236</v>
      </c>
      <c r="U139" s="219">
        <v>20181210</v>
      </c>
      <c r="V139" s="219" t="s">
        <v>91</v>
      </c>
      <c r="X139" s="219" t="s">
        <v>158</v>
      </c>
      <c r="AS139" s="219" t="s">
        <v>237</v>
      </c>
    </row>
    <row r="140" spans="1:45" ht="15" hidden="1" customHeight="1" x14ac:dyDescent="0.25">
      <c r="A140" s="219"/>
      <c r="C140" s="217" t="s">
        <v>1755</v>
      </c>
      <c r="E140" s="219" t="s">
        <v>389</v>
      </c>
      <c r="G140" s="226" t="s">
        <v>700</v>
      </c>
      <c r="I140" s="219">
        <v>2014</v>
      </c>
      <c r="J140" s="219">
        <v>2014</v>
      </c>
      <c r="K140" s="218" t="s">
        <v>781</v>
      </c>
      <c r="O140" s="219" t="s">
        <v>1180</v>
      </c>
      <c r="V140" s="219" t="s">
        <v>91</v>
      </c>
      <c r="X140" s="219" t="s">
        <v>158</v>
      </c>
    </row>
    <row r="141" spans="1:45" ht="15" hidden="1" customHeight="1" x14ac:dyDescent="0.25">
      <c r="A141" s="219"/>
      <c r="C141" s="217" t="s">
        <v>167</v>
      </c>
      <c r="E141" s="219" t="s">
        <v>390</v>
      </c>
      <c r="G141" s="226" t="s">
        <v>700</v>
      </c>
      <c r="I141" s="219">
        <v>2010</v>
      </c>
      <c r="J141" s="219">
        <v>2020</v>
      </c>
      <c r="K141" s="219" t="s">
        <v>60</v>
      </c>
      <c r="O141" s="219" t="s">
        <v>1041</v>
      </c>
      <c r="T141" s="219" t="s">
        <v>170</v>
      </c>
      <c r="U141" s="219">
        <v>20181109</v>
      </c>
      <c r="V141" s="219" t="s">
        <v>62</v>
      </c>
      <c r="X141" s="219">
        <v>1000</v>
      </c>
      <c r="AR141" s="219" t="s">
        <v>68</v>
      </c>
      <c r="AS141" s="219" t="s">
        <v>64</v>
      </c>
    </row>
    <row r="142" spans="1:45" ht="15" hidden="1" customHeight="1" x14ac:dyDescent="0.25">
      <c r="A142" s="219"/>
      <c r="C142" s="217" t="s">
        <v>166</v>
      </c>
      <c r="E142" s="219" t="s">
        <v>390</v>
      </c>
      <c r="G142" s="226" t="s">
        <v>700</v>
      </c>
      <c r="I142" s="219">
        <v>2010</v>
      </c>
      <c r="J142" s="219">
        <v>2020</v>
      </c>
      <c r="K142" s="219" t="s">
        <v>60</v>
      </c>
      <c r="O142" s="219" t="s">
        <v>1040</v>
      </c>
      <c r="T142" s="219" t="s">
        <v>169</v>
      </c>
      <c r="U142" s="219">
        <v>20181109</v>
      </c>
      <c r="V142" s="219" t="s">
        <v>62</v>
      </c>
      <c r="X142" s="219">
        <v>100</v>
      </c>
      <c r="AR142" s="219" t="s">
        <v>69</v>
      </c>
      <c r="AS142" s="219" t="s">
        <v>64</v>
      </c>
    </row>
    <row r="143" spans="1:45" ht="15" hidden="1" customHeight="1" x14ac:dyDescent="0.25">
      <c r="A143" s="219"/>
      <c r="C143" s="217" t="s">
        <v>168</v>
      </c>
      <c r="E143" s="219" t="s">
        <v>390</v>
      </c>
      <c r="G143" s="226" t="s">
        <v>700</v>
      </c>
      <c r="I143" s="219">
        <v>2010</v>
      </c>
      <c r="J143" s="219">
        <v>2020</v>
      </c>
      <c r="K143" s="219" t="s">
        <v>60</v>
      </c>
      <c r="O143" s="219" t="s">
        <v>1042</v>
      </c>
      <c r="T143" s="219" t="s">
        <v>171</v>
      </c>
      <c r="U143" s="219">
        <v>20181109</v>
      </c>
      <c r="V143" s="219" t="s">
        <v>62</v>
      </c>
      <c r="X143" s="219">
        <v>1000</v>
      </c>
      <c r="AR143" s="219" t="s">
        <v>68</v>
      </c>
      <c r="AS143" s="219" t="s">
        <v>64</v>
      </c>
    </row>
    <row r="144" spans="1:45" ht="15" hidden="1" customHeight="1" x14ac:dyDescent="0.25">
      <c r="A144" s="219"/>
      <c r="C144" s="217" t="s">
        <v>97</v>
      </c>
      <c r="E144" s="219" t="s">
        <v>390</v>
      </c>
      <c r="G144" s="226" t="s">
        <v>700</v>
      </c>
      <c r="I144" s="219">
        <v>2010</v>
      </c>
      <c r="J144" s="219">
        <v>2010</v>
      </c>
      <c r="K144" s="219" t="s">
        <v>5</v>
      </c>
      <c r="O144" s="219" t="s">
        <v>1069</v>
      </c>
      <c r="T144" s="219" t="s">
        <v>116</v>
      </c>
      <c r="U144" s="219">
        <v>20190116</v>
      </c>
      <c r="V144" s="219" t="s">
        <v>91</v>
      </c>
      <c r="X144" s="219" t="s">
        <v>144</v>
      </c>
    </row>
    <row r="145" spans="1:24" ht="15" hidden="1" customHeight="1" x14ac:dyDescent="0.25">
      <c r="A145" s="219"/>
      <c r="C145" s="217" t="s">
        <v>98</v>
      </c>
      <c r="E145" s="219" t="s">
        <v>390</v>
      </c>
      <c r="G145" s="226" t="s">
        <v>700</v>
      </c>
      <c r="I145" s="219">
        <v>2010</v>
      </c>
      <c r="J145" s="219">
        <v>2010</v>
      </c>
      <c r="K145" s="219" t="s">
        <v>5</v>
      </c>
      <c r="O145" s="219" t="s">
        <v>1070</v>
      </c>
      <c r="T145" s="219" t="s">
        <v>117</v>
      </c>
      <c r="U145" s="219">
        <v>20190116</v>
      </c>
      <c r="V145" s="219" t="s">
        <v>91</v>
      </c>
      <c r="X145" s="219" t="s">
        <v>144</v>
      </c>
    </row>
    <row r="146" spans="1:24" ht="15" hidden="1" customHeight="1" x14ac:dyDescent="0.25">
      <c r="A146" s="219"/>
      <c r="C146" s="217" t="s">
        <v>99</v>
      </c>
      <c r="E146" s="219" t="s">
        <v>390</v>
      </c>
      <c r="G146" s="226" t="s">
        <v>700</v>
      </c>
      <c r="I146" s="219">
        <v>2010</v>
      </c>
      <c r="J146" s="219">
        <v>2010</v>
      </c>
      <c r="K146" s="219" t="s">
        <v>5</v>
      </c>
      <c r="O146" s="219" t="s">
        <v>1071</v>
      </c>
      <c r="T146" s="219" t="s">
        <v>118</v>
      </c>
      <c r="U146" s="219">
        <v>20190116</v>
      </c>
      <c r="V146" s="219" t="s">
        <v>91</v>
      </c>
      <c r="X146" s="219" t="s">
        <v>144</v>
      </c>
    </row>
    <row r="147" spans="1:24" ht="15" hidden="1" customHeight="1" x14ac:dyDescent="0.25">
      <c r="A147" s="219"/>
      <c r="C147" s="217" t="s">
        <v>100</v>
      </c>
      <c r="E147" s="219" t="s">
        <v>390</v>
      </c>
      <c r="G147" s="226" t="s">
        <v>700</v>
      </c>
      <c r="I147" s="219">
        <v>2010</v>
      </c>
      <c r="J147" s="219">
        <v>2010</v>
      </c>
      <c r="K147" s="219" t="s">
        <v>5</v>
      </c>
      <c r="O147" s="219" t="s">
        <v>1072</v>
      </c>
      <c r="T147" s="219" t="s">
        <v>119</v>
      </c>
      <c r="U147" s="219">
        <v>20190116</v>
      </c>
      <c r="V147" s="219" t="s">
        <v>91</v>
      </c>
      <c r="X147" s="219" t="s">
        <v>144</v>
      </c>
    </row>
    <row r="148" spans="1:24" ht="15" hidden="1" customHeight="1" x14ac:dyDescent="0.25">
      <c r="A148" s="219"/>
      <c r="C148" s="217" t="s">
        <v>101</v>
      </c>
      <c r="E148" s="219" t="s">
        <v>390</v>
      </c>
      <c r="G148" s="226" t="s">
        <v>700</v>
      </c>
      <c r="I148" s="219">
        <v>2010</v>
      </c>
      <c r="J148" s="219">
        <v>2010</v>
      </c>
      <c r="K148" s="219" t="s">
        <v>5</v>
      </c>
      <c r="O148" s="219" t="s">
        <v>1073</v>
      </c>
      <c r="T148" s="219" t="s">
        <v>120</v>
      </c>
      <c r="U148" s="219">
        <v>20190116</v>
      </c>
      <c r="V148" s="219" t="s">
        <v>91</v>
      </c>
      <c r="X148" s="219" t="s">
        <v>144</v>
      </c>
    </row>
    <row r="149" spans="1:24" ht="15" hidden="1" customHeight="1" x14ac:dyDescent="0.25">
      <c r="A149" s="219"/>
      <c r="C149" s="217" t="s">
        <v>102</v>
      </c>
      <c r="E149" s="219" t="s">
        <v>390</v>
      </c>
      <c r="G149" s="226" t="s">
        <v>700</v>
      </c>
      <c r="I149" s="219">
        <v>2010</v>
      </c>
      <c r="J149" s="219">
        <v>2010</v>
      </c>
      <c r="K149" s="219" t="s">
        <v>5</v>
      </c>
      <c r="O149" s="219" t="s">
        <v>1074</v>
      </c>
      <c r="T149" s="219" t="s">
        <v>121</v>
      </c>
      <c r="U149" s="219">
        <v>20190116</v>
      </c>
      <c r="V149" s="219" t="s">
        <v>91</v>
      </c>
      <c r="X149" s="219" t="s">
        <v>144</v>
      </c>
    </row>
    <row r="150" spans="1:24" ht="15" hidden="1" customHeight="1" x14ac:dyDescent="0.25">
      <c r="A150" s="219"/>
      <c r="C150" s="217" t="s">
        <v>103</v>
      </c>
      <c r="E150" s="219" t="s">
        <v>390</v>
      </c>
      <c r="G150" s="226" t="s">
        <v>700</v>
      </c>
      <c r="I150" s="219">
        <v>2010</v>
      </c>
      <c r="J150" s="219">
        <v>2010</v>
      </c>
      <c r="K150" s="219" t="s">
        <v>5</v>
      </c>
      <c r="O150" s="219" t="s">
        <v>1075</v>
      </c>
      <c r="T150" s="219" t="s">
        <v>123</v>
      </c>
      <c r="U150" s="219">
        <v>20190116</v>
      </c>
      <c r="V150" s="219" t="s">
        <v>91</v>
      </c>
      <c r="X150" s="219" t="s">
        <v>144</v>
      </c>
    </row>
    <row r="151" spans="1:24" ht="15" hidden="1" customHeight="1" x14ac:dyDescent="0.25">
      <c r="A151" s="219"/>
      <c r="C151" s="217" t="s">
        <v>104</v>
      </c>
      <c r="E151" s="219" t="s">
        <v>390</v>
      </c>
      <c r="G151" s="226" t="s">
        <v>700</v>
      </c>
      <c r="I151" s="219">
        <v>2010</v>
      </c>
      <c r="J151" s="219">
        <v>2010</v>
      </c>
      <c r="K151" s="219" t="s">
        <v>5</v>
      </c>
      <c r="O151" s="219" t="s">
        <v>1076</v>
      </c>
      <c r="T151" s="219" t="s">
        <v>124</v>
      </c>
      <c r="U151" s="219">
        <v>20190116</v>
      </c>
      <c r="V151" s="219" t="s">
        <v>91</v>
      </c>
      <c r="X151" s="219" t="s">
        <v>144</v>
      </c>
    </row>
    <row r="152" spans="1:24" ht="15" hidden="1" customHeight="1" x14ac:dyDescent="0.25">
      <c r="A152" s="219"/>
      <c r="C152" s="217" t="s">
        <v>105</v>
      </c>
      <c r="E152" s="219" t="s">
        <v>390</v>
      </c>
      <c r="G152" s="226" t="s">
        <v>700</v>
      </c>
      <c r="I152" s="219">
        <v>2010</v>
      </c>
      <c r="J152" s="219">
        <v>2010</v>
      </c>
      <c r="K152" s="219" t="s">
        <v>5</v>
      </c>
      <c r="O152" s="219" t="s">
        <v>1077</v>
      </c>
      <c r="T152" s="219" t="s">
        <v>125</v>
      </c>
      <c r="U152" s="219">
        <v>20190116</v>
      </c>
      <c r="V152" s="219" t="s">
        <v>91</v>
      </c>
      <c r="X152" s="219" t="s">
        <v>144</v>
      </c>
    </row>
    <row r="153" spans="1:24" ht="15" hidden="1" customHeight="1" x14ac:dyDescent="0.25">
      <c r="A153" s="219"/>
      <c r="C153" s="217" t="s">
        <v>106</v>
      </c>
      <c r="E153" s="219" t="s">
        <v>390</v>
      </c>
      <c r="G153" s="226" t="s">
        <v>700</v>
      </c>
      <c r="I153" s="219">
        <v>2010</v>
      </c>
      <c r="J153" s="219">
        <v>2010</v>
      </c>
      <c r="K153" s="219" t="s">
        <v>5</v>
      </c>
      <c r="O153" s="219" t="s">
        <v>1078</v>
      </c>
      <c r="T153" s="219" t="s">
        <v>126</v>
      </c>
      <c r="U153" s="219">
        <v>20190116</v>
      </c>
      <c r="V153" s="219" t="s">
        <v>91</v>
      </c>
      <c r="X153" s="219" t="s">
        <v>144</v>
      </c>
    </row>
    <row r="154" spans="1:24" ht="15" hidden="1" customHeight="1" x14ac:dyDescent="0.25">
      <c r="A154" s="219"/>
      <c r="C154" s="217" t="s">
        <v>107</v>
      </c>
      <c r="E154" s="219" t="s">
        <v>390</v>
      </c>
      <c r="G154" s="226" t="s">
        <v>700</v>
      </c>
      <c r="I154" s="219">
        <v>2010</v>
      </c>
      <c r="J154" s="219">
        <v>2010</v>
      </c>
      <c r="K154" s="219" t="s">
        <v>5</v>
      </c>
      <c r="O154" s="219" t="s">
        <v>1079</v>
      </c>
      <c r="T154" s="219" t="s">
        <v>128</v>
      </c>
      <c r="U154" s="219">
        <v>20190116</v>
      </c>
      <c r="V154" s="219" t="s">
        <v>91</v>
      </c>
      <c r="X154" s="219" t="s">
        <v>144</v>
      </c>
    </row>
    <row r="155" spans="1:24" ht="15" hidden="1" customHeight="1" x14ac:dyDescent="0.25">
      <c r="A155" s="219"/>
      <c r="C155" s="217" t="s">
        <v>108</v>
      </c>
      <c r="E155" s="219" t="s">
        <v>390</v>
      </c>
      <c r="G155" s="226" t="s">
        <v>700</v>
      </c>
      <c r="I155" s="219">
        <v>2010</v>
      </c>
      <c r="J155" s="219">
        <v>2010</v>
      </c>
      <c r="K155" s="219" t="s">
        <v>5</v>
      </c>
      <c r="O155" s="219" t="s">
        <v>1080</v>
      </c>
      <c r="T155" s="219" t="s">
        <v>129</v>
      </c>
      <c r="U155" s="219">
        <v>20190116</v>
      </c>
      <c r="V155" s="219" t="s">
        <v>91</v>
      </c>
      <c r="X155" s="219" t="s">
        <v>144</v>
      </c>
    </row>
    <row r="156" spans="1:24" ht="15" hidden="1" customHeight="1" x14ac:dyDescent="0.25">
      <c r="A156" s="219"/>
      <c r="C156" s="217" t="s">
        <v>109</v>
      </c>
      <c r="E156" s="219" t="s">
        <v>390</v>
      </c>
      <c r="G156" s="226" t="s">
        <v>700</v>
      </c>
      <c r="I156" s="219">
        <v>2010</v>
      </c>
      <c r="J156" s="219">
        <v>2010</v>
      </c>
      <c r="K156" s="219" t="s">
        <v>5</v>
      </c>
      <c r="O156" s="219" t="s">
        <v>1081</v>
      </c>
      <c r="T156" s="219" t="s">
        <v>130</v>
      </c>
      <c r="U156" s="219">
        <v>20190116</v>
      </c>
      <c r="V156" s="219" t="s">
        <v>91</v>
      </c>
      <c r="X156" s="219" t="s">
        <v>144</v>
      </c>
    </row>
    <row r="157" spans="1:24" ht="15" hidden="1" customHeight="1" x14ac:dyDescent="0.25">
      <c r="A157" s="219"/>
      <c r="C157" s="217" t="s">
        <v>110</v>
      </c>
      <c r="E157" s="219" t="s">
        <v>390</v>
      </c>
      <c r="G157" s="226" t="s">
        <v>700</v>
      </c>
      <c r="I157" s="219">
        <v>2010</v>
      </c>
      <c r="J157" s="219">
        <v>2010</v>
      </c>
      <c r="K157" s="219" t="s">
        <v>5</v>
      </c>
      <c r="O157" s="219" t="s">
        <v>1082</v>
      </c>
      <c r="T157" s="219" t="s">
        <v>131</v>
      </c>
      <c r="U157" s="219">
        <v>20190116</v>
      </c>
      <c r="V157" s="219" t="s">
        <v>91</v>
      </c>
      <c r="X157" s="219" t="s">
        <v>144</v>
      </c>
    </row>
    <row r="158" spans="1:24" ht="15" hidden="1" customHeight="1" x14ac:dyDescent="0.25">
      <c r="A158" s="219"/>
      <c r="C158" s="217" t="s">
        <v>111</v>
      </c>
      <c r="E158" s="219" t="s">
        <v>390</v>
      </c>
      <c r="G158" s="226" t="s">
        <v>700</v>
      </c>
      <c r="I158" s="219">
        <v>2010</v>
      </c>
      <c r="J158" s="219">
        <v>2010</v>
      </c>
      <c r="K158" s="219" t="s">
        <v>5</v>
      </c>
      <c r="O158" s="219" t="s">
        <v>1083</v>
      </c>
      <c r="T158" s="219" t="s">
        <v>132</v>
      </c>
      <c r="U158" s="219">
        <v>20190116</v>
      </c>
      <c r="V158" s="219" t="s">
        <v>91</v>
      </c>
      <c r="X158" s="219" t="s">
        <v>144</v>
      </c>
    </row>
    <row r="159" spans="1:24" ht="15" hidden="1" customHeight="1" x14ac:dyDescent="0.25">
      <c r="A159" s="219"/>
      <c r="C159" s="217" t="s">
        <v>112</v>
      </c>
      <c r="E159" s="219" t="s">
        <v>390</v>
      </c>
      <c r="G159" s="226" t="s">
        <v>700</v>
      </c>
      <c r="I159" s="219">
        <v>2010</v>
      </c>
      <c r="J159" s="219">
        <v>2010</v>
      </c>
      <c r="K159" s="219" t="s">
        <v>5</v>
      </c>
      <c r="O159" s="219" t="s">
        <v>1084</v>
      </c>
      <c r="T159" s="219" t="s">
        <v>133</v>
      </c>
      <c r="U159" s="219">
        <v>20190116</v>
      </c>
      <c r="V159" s="219" t="s">
        <v>91</v>
      </c>
      <c r="X159" s="219" t="s">
        <v>144</v>
      </c>
    </row>
    <row r="160" spans="1:24" ht="15" hidden="1" customHeight="1" x14ac:dyDescent="0.25">
      <c r="A160" s="219"/>
      <c r="C160" s="217" t="s">
        <v>113</v>
      </c>
      <c r="E160" s="219" t="s">
        <v>390</v>
      </c>
      <c r="G160" s="226" t="s">
        <v>700</v>
      </c>
      <c r="I160" s="219">
        <v>2010</v>
      </c>
      <c r="J160" s="219">
        <v>2010</v>
      </c>
      <c r="K160" s="219" t="s">
        <v>5</v>
      </c>
      <c r="O160" s="219" t="s">
        <v>1085</v>
      </c>
      <c r="T160" s="219" t="s">
        <v>134</v>
      </c>
      <c r="U160" s="219">
        <v>20190116</v>
      </c>
      <c r="V160" s="219" t="s">
        <v>91</v>
      </c>
      <c r="X160" s="219" t="s">
        <v>144</v>
      </c>
    </row>
    <row r="161" spans="1:45" ht="15" hidden="1" customHeight="1" x14ac:dyDescent="0.25">
      <c r="A161" s="219"/>
      <c r="C161" s="217" t="s">
        <v>114</v>
      </c>
      <c r="E161" s="219" t="s">
        <v>390</v>
      </c>
      <c r="G161" s="226" t="s">
        <v>700</v>
      </c>
      <c r="I161" s="219">
        <v>2010</v>
      </c>
      <c r="J161" s="219">
        <v>2010</v>
      </c>
      <c r="K161" s="219" t="s">
        <v>5</v>
      </c>
      <c r="O161" s="219" t="s">
        <v>1086</v>
      </c>
      <c r="T161" s="219" t="s">
        <v>135</v>
      </c>
      <c r="U161" s="219">
        <v>20190116</v>
      </c>
      <c r="V161" s="219" t="s">
        <v>91</v>
      </c>
      <c r="X161" s="219" t="s">
        <v>144</v>
      </c>
    </row>
    <row r="162" spans="1:45" ht="15" hidden="1" customHeight="1" x14ac:dyDescent="0.25">
      <c r="A162" s="219"/>
      <c r="C162" s="217" t="s">
        <v>145</v>
      </c>
      <c r="E162" s="219" t="s">
        <v>390</v>
      </c>
      <c r="G162" s="226" t="s">
        <v>700</v>
      </c>
      <c r="I162" s="219">
        <v>2010</v>
      </c>
      <c r="J162" s="219">
        <v>2010</v>
      </c>
      <c r="K162" s="219" t="s">
        <v>5</v>
      </c>
      <c r="O162" s="219" t="s">
        <v>1087</v>
      </c>
      <c r="T162" s="219" t="s">
        <v>136</v>
      </c>
      <c r="U162" s="219">
        <v>20190116</v>
      </c>
      <c r="V162" s="219" t="s">
        <v>91</v>
      </c>
      <c r="X162" s="219" t="s">
        <v>144</v>
      </c>
    </row>
    <row r="163" spans="1:45" ht="15" hidden="1" customHeight="1" x14ac:dyDescent="0.25">
      <c r="A163" s="219"/>
      <c r="C163" s="217" t="s">
        <v>146</v>
      </c>
      <c r="E163" s="219" t="s">
        <v>390</v>
      </c>
      <c r="G163" s="226" t="s">
        <v>700</v>
      </c>
      <c r="I163" s="219">
        <v>2010</v>
      </c>
      <c r="J163" s="219">
        <v>2010</v>
      </c>
      <c r="K163" s="219" t="s">
        <v>5</v>
      </c>
      <c r="O163" s="219" t="s">
        <v>1088</v>
      </c>
      <c r="T163" s="219" t="s">
        <v>137</v>
      </c>
      <c r="U163" s="219">
        <v>20190116</v>
      </c>
      <c r="V163" s="219" t="s">
        <v>91</v>
      </c>
      <c r="X163" s="219" t="s">
        <v>144</v>
      </c>
    </row>
    <row r="164" spans="1:45" ht="15" hidden="1" customHeight="1" x14ac:dyDescent="0.25">
      <c r="A164" s="219"/>
      <c r="C164" s="217" t="s">
        <v>147</v>
      </c>
      <c r="E164" s="219" t="s">
        <v>390</v>
      </c>
      <c r="G164" s="226" t="s">
        <v>700</v>
      </c>
      <c r="I164" s="219">
        <v>2010</v>
      </c>
      <c r="J164" s="219">
        <v>2010</v>
      </c>
      <c r="K164" s="219" t="s">
        <v>5</v>
      </c>
      <c r="O164" s="219" t="s">
        <v>1089</v>
      </c>
      <c r="T164" s="219" t="s">
        <v>138</v>
      </c>
      <c r="U164" s="219">
        <v>20190116</v>
      </c>
      <c r="V164" s="219" t="s">
        <v>91</v>
      </c>
      <c r="X164" s="219" t="s">
        <v>144</v>
      </c>
    </row>
    <row r="165" spans="1:45" ht="15" hidden="1" customHeight="1" x14ac:dyDescent="0.25">
      <c r="A165" s="219"/>
      <c r="C165" s="217" t="s">
        <v>148</v>
      </c>
      <c r="E165" s="219" t="s">
        <v>390</v>
      </c>
      <c r="G165" s="226" t="s">
        <v>700</v>
      </c>
      <c r="I165" s="219">
        <v>2010</v>
      </c>
      <c r="J165" s="219">
        <v>2010</v>
      </c>
      <c r="K165" s="219" t="s">
        <v>5</v>
      </c>
      <c r="O165" s="219" t="s">
        <v>1090</v>
      </c>
      <c r="T165" s="219" t="s">
        <v>139</v>
      </c>
      <c r="U165" s="219">
        <v>20190116</v>
      </c>
      <c r="V165" s="219" t="s">
        <v>91</v>
      </c>
      <c r="X165" s="219" t="s">
        <v>144</v>
      </c>
    </row>
    <row r="166" spans="1:45" ht="15" hidden="1" customHeight="1" x14ac:dyDescent="0.25">
      <c r="A166" s="219"/>
      <c r="C166" s="217" t="s">
        <v>149</v>
      </c>
      <c r="E166" s="219" t="s">
        <v>390</v>
      </c>
      <c r="G166" s="226" t="s">
        <v>700</v>
      </c>
      <c r="I166" s="219">
        <v>2010</v>
      </c>
      <c r="J166" s="219">
        <v>2010</v>
      </c>
      <c r="K166" s="219" t="s">
        <v>5</v>
      </c>
      <c r="O166" s="219" t="s">
        <v>1091</v>
      </c>
      <c r="T166" s="219" t="s">
        <v>143</v>
      </c>
      <c r="U166" s="219">
        <v>20190116</v>
      </c>
      <c r="V166" s="219" t="s">
        <v>91</v>
      </c>
      <c r="X166" s="219" t="s">
        <v>144</v>
      </c>
    </row>
    <row r="167" spans="1:45" ht="15" hidden="1" customHeight="1" x14ac:dyDescent="0.25">
      <c r="A167" s="219"/>
      <c r="C167" s="217" t="s">
        <v>185</v>
      </c>
      <c r="E167" s="219" t="s">
        <v>390</v>
      </c>
      <c r="G167" s="226" t="s">
        <v>700</v>
      </c>
      <c r="I167" s="219">
        <v>2018</v>
      </c>
      <c r="J167" s="219" t="s">
        <v>188</v>
      </c>
      <c r="K167" s="219" t="s">
        <v>187</v>
      </c>
      <c r="O167" s="219" t="s">
        <v>1060</v>
      </c>
      <c r="T167" s="219" t="s">
        <v>183</v>
      </c>
      <c r="U167" s="219">
        <v>20190111</v>
      </c>
      <c r="V167" s="219" t="s">
        <v>91</v>
      </c>
      <c r="X167" s="219" t="s">
        <v>144</v>
      </c>
      <c r="AR167" s="219" t="s">
        <v>310</v>
      </c>
    </row>
    <row r="168" spans="1:45" ht="15" hidden="1" customHeight="1" x14ac:dyDescent="0.25">
      <c r="A168" s="219"/>
      <c r="C168" s="217" t="s">
        <v>207</v>
      </c>
      <c r="E168" s="219" t="s">
        <v>390</v>
      </c>
      <c r="G168" s="226" t="s">
        <v>700</v>
      </c>
      <c r="J168" s="219" t="s">
        <v>200</v>
      </c>
      <c r="T168" s="219" t="s">
        <v>208</v>
      </c>
      <c r="V168" s="219" t="s">
        <v>91</v>
      </c>
      <c r="X168" s="219" t="s">
        <v>158</v>
      </c>
    </row>
    <row r="169" spans="1:45" ht="15" hidden="1" customHeight="1" x14ac:dyDescent="0.25">
      <c r="A169" s="219"/>
      <c r="C169" s="217" t="s">
        <v>278</v>
      </c>
      <c r="D169" s="236" t="s">
        <v>740</v>
      </c>
      <c r="E169" s="219" t="s">
        <v>1192</v>
      </c>
      <c r="G169" s="226" t="s">
        <v>751</v>
      </c>
      <c r="I169" s="219">
        <v>2010</v>
      </c>
      <c r="J169" s="219">
        <v>2020</v>
      </c>
      <c r="K169" s="223" t="s">
        <v>762</v>
      </c>
      <c r="O169" s="219" t="s">
        <v>1044</v>
      </c>
      <c r="Q169" s="219" t="s">
        <v>737</v>
      </c>
      <c r="S169" s="229">
        <v>4326</v>
      </c>
      <c r="T169" s="219" t="s">
        <v>769</v>
      </c>
      <c r="U169" s="219">
        <v>20181109</v>
      </c>
      <c r="V169" s="219" t="s">
        <v>763</v>
      </c>
      <c r="W169" s="223" t="s">
        <v>764</v>
      </c>
      <c r="X169" s="219">
        <v>100</v>
      </c>
      <c r="AJ169" s="229">
        <v>1</v>
      </c>
      <c r="AR169" s="219" t="s">
        <v>67</v>
      </c>
      <c r="AS169" s="219" t="s">
        <v>64</v>
      </c>
    </row>
    <row r="170" spans="1:45" ht="15" hidden="1" customHeight="1" x14ac:dyDescent="0.25">
      <c r="A170" s="219"/>
      <c r="C170" s="217" t="s">
        <v>278</v>
      </c>
      <c r="D170" s="236" t="s">
        <v>752</v>
      </c>
      <c r="E170" s="219" t="s">
        <v>1192</v>
      </c>
      <c r="G170" s="226" t="s">
        <v>751</v>
      </c>
      <c r="I170" s="219">
        <v>2010</v>
      </c>
      <c r="J170" s="219">
        <v>2020</v>
      </c>
      <c r="K170" s="223" t="s">
        <v>762</v>
      </c>
      <c r="O170" s="219" t="s">
        <v>1043</v>
      </c>
      <c r="Q170" s="219" t="s">
        <v>737</v>
      </c>
      <c r="S170" s="229">
        <v>4326</v>
      </c>
      <c r="T170" s="219" t="s">
        <v>769</v>
      </c>
      <c r="U170" s="219">
        <v>20181109</v>
      </c>
      <c r="V170" s="219" t="s">
        <v>763</v>
      </c>
      <c r="W170" s="223" t="s">
        <v>764</v>
      </c>
      <c r="X170" s="219">
        <v>100</v>
      </c>
      <c r="AJ170" s="229">
        <v>1</v>
      </c>
      <c r="AR170" s="219" t="s">
        <v>67</v>
      </c>
      <c r="AS170" s="219" t="s">
        <v>64</v>
      </c>
    </row>
    <row r="171" spans="1:45" ht="15" hidden="1" customHeight="1" x14ac:dyDescent="0.25">
      <c r="A171" s="219"/>
      <c r="C171" s="217" t="s">
        <v>744</v>
      </c>
      <c r="D171" s="219" t="s">
        <v>734</v>
      </c>
      <c r="E171" s="219" t="s">
        <v>1192</v>
      </c>
      <c r="G171" s="226" t="s">
        <v>751</v>
      </c>
      <c r="I171" s="219">
        <v>2017</v>
      </c>
      <c r="J171" s="219">
        <v>2017</v>
      </c>
      <c r="K171" s="219" t="s">
        <v>94</v>
      </c>
      <c r="O171" s="219" t="s">
        <v>1029</v>
      </c>
      <c r="Q171" s="219" t="s">
        <v>738</v>
      </c>
      <c r="S171" s="229">
        <v>4326</v>
      </c>
      <c r="T171" s="223" t="s">
        <v>742</v>
      </c>
      <c r="U171" s="219">
        <v>20190409</v>
      </c>
      <c r="V171" s="219" t="s">
        <v>767</v>
      </c>
      <c r="W171" s="219" t="s">
        <v>766</v>
      </c>
      <c r="X171" s="219" t="s">
        <v>90</v>
      </c>
    </row>
    <row r="172" spans="1:45" ht="15" hidden="1" customHeight="1" x14ac:dyDescent="0.25">
      <c r="A172" s="219"/>
      <c r="C172" s="217" t="s">
        <v>745</v>
      </c>
      <c r="D172" s="219" t="s">
        <v>720</v>
      </c>
      <c r="E172" s="219" t="s">
        <v>1192</v>
      </c>
      <c r="G172" s="226" t="s">
        <v>751</v>
      </c>
      <c r="I172" s="219">
        <v>2017</v>
      </c>
      <c r="J172" s="219">
        <v>2017</v>
      </c>
      <c r="K172" s="219" t="s">
        <v>94</v>
      </c>
      <c r="O172" s="219" t="s">
        <v>1030</v>
      </c>
      <c r="Q172" s="219" t="s">
        <v>738</v>
      </c>
      <c r="S172" s="229">
        <v>4326</v>
      </c>
      <c r="T172" s="223" t="s">
        <v>742</v>
      </c>
      <c r="U172" s="219">
        <v>20190409</v>
      </c>
      <c r="V172" s="219" t="s">
        <v>767</v>
      </c>
      <c r="W172" s="219" t="s">
        <v>766</v>
      </c>
      <c r="X172" s="219" t="s">
        <v>86</v>
      </c>
    </row>
    <row r="173" spans="1:45" ht="15" hidden="1" customHeight="1" x14ac:dyDescent="0.25">
      <c r="A173" s="219"/>
      <c r="C173" s="217" t="s">
        <v>746</v>
      </c>
      <c r="D173" s="219" t="s">
        <v>709</v>
      </c>
      <c r="E173" s="219" t="s">
        <v>1192</v>
      </c>
      <c r="G173" s="226" t="s">
        <v>751</v>
      </c>
      <c r="I173" s="219">
        <v>2017</v>
      </c>
      <c r="J173" s="219">
        <v>2017</v>
      </c>
      <c r="K173" s="219" t="s">
        <v>94</v>
      </c>
      <c r="O173" s="219" t="s">
        <v>1031</v>
      </c>
      <c r="Q173" s="219" t="s">
        <v>738</v>
      </c>
      <c r="S173" s="229">
        <v>4326</v>
      </c>
      <c r="T173" s="223" t="s">
        <v>742</v>
      </c>
      <c r="U173" s="219">
        <v>20190409</v>
      </c>
      <c r="V173" s="219" t="s">
        <v>767</v>
      </c>
      <c r="W173" s="219" t="s">
        <v>766</v>
      </c>
      <c r="X173" s="219" t="s">
        <v>87</v>
      </c>
      <c r="AS173" s="219" t="s">
        <v>165</v>
      </c>
    </row>
    <row r="174" spans="1:45" ht="15" hidden="1" customHeight="1" x14ac:dyDescent="0.25">
      <c r="A174" s="219"/>
      <c r="C174" s="217" t="s">
        <v>747</v>
      </c>
      <c r="D174" s="219" t="s">
        <v>768</v>
      </c>
      <c r="E174" s="219" t="s">
        <v>1192</v>
      </c>
      <c r="G174" s="226" t="s">
        <v>751</v>
      </c>
      <c r="I174" s="219">
        <v>2017</v>
      </c>
      <c r="J174" s="219">
        <v>2017</v>
      </c>
      <c r="K174" s="219" t="s">
        <v>94</v>
      </c>
      <c r="O174" s="219" t="s">
        <v>1032</v>
      </c>
      <c r="Q174" s="219" t="s">
        <v>738</v>
      </c>
      <c r="S174" s="229">
        <v>4326</v>
      </c>
      <c r="T174" s="219" t="s">
        <v>743</v>
      </c>
      <c r="U174" s="219">
        <v>20190409</v>
      </c>
      <c r="V174" s="219" t="s">
        <v>767</v>
      </c>
      <c r="W174" s="219" t="s">
        <v>766</v>
      </c>
      <c r="X174" s="219" t="s">
        <v>88</v>
      </c>
    </row>
    <row r="175" spans="1:45" ht="15" hidden="1" customHeight="1" x14ac:dyDescent="0.25">
      <c r="A175" s="219"/>
      <c r="C175" s="217" t="s">
        <v>247</v>
      </c>
      <c r="D175" s="219" t="s">
        <v>734</v>
      </c>
      <c r="E175" s="219" t="s">
        <v>1192</v>
      </c>
      <c r="G175" s="226" t="s">
        <v>751</v>
      </c>
      <c r="K175" s="219" t="s">
        <v>65</v>
      </c>
      <c r="V175" s="219" t="s">
        <v>72</v>
      </c>
      <c r="W175" s="223" t="s">
        <v>761</v>
      </c>
      <c r="X175" s="219" t="s">
        <v>89</v>
      </c>
      <c r="AR175" s="219" t="s">
        <v>73</v>
      </c>
      <c r="AS175" s="219" t="s">
        <v>150</v>
      </c>
    </row>
    <row r="176" spans="1:45" ht="15" hidden="1" customHeight="1" x14ac:dyDescent="0.25">
      <c r="A176" s="219"/>
      <c r="C176" s="217" t="s">
        <v>261</v>
      </c>
      <c r="D176" s="219" t="s">
        <v>735</v>
      </c>
      <c r="E176" s="219" t="s">
        <v>1192</v>
      </c>
      <c r="G176" s="226" t="s">
        <v>751</v>
      </c>
      <c r="I176" s="219">
        <v>2010</v>
      </c>
      <c r="J176" s="219">
        <v>2010</v>
      </c>
      <c r="K176" s="219" t="s">
        <v>5</v>
      </c>
      <c r="O176" s="219" t="s">
        <v>1045</v>
      </c>
      <c r="Q176" s="219" t="s">
        <v>739</v>
      </c>
      <c r="T176" s="223" t="s">
        <v>115</v>
      </c>
      <c r="U176" s="219">
        <v>20190116</v>
      </c>
      <c r="V176" s="219" t="s">
        <v>91</v>
      </c>
      <c r="X176" s="219" t="s">
        <v>87</v>
      </c>
    </row>
    <row r="177" spans="1:45" s="218" customFormat="1" ht="15" customHeight="1" x14ac:dyDescent="0.25">
      <c r="A177" s="215" t="s">
        <v>1013</v>
      </c>
      <c r="B177" s="216" t="s">
        <v>1222</v>
      </c>
      <c r="C177" s="217" t="s">
        <v>1724</v>
      </c>
      <c r="D177" s="218" t="s">
        <v>779</v>
      </c>
      <c r="E177" s="218" t="s">
        <v>779</v>
      </c>
      <c r="F177" s="219" t="s">
        <v>1222</v>
      </c>
      <c r="G177" s="220" t="s">
        <v>751</v>
      </c>
      <c r="H177" s="221" t="s">
        <v>1013</v>
      </c>
      <c r="I177" s="218">
        <v>2018</v>
      </c>
      <c r="J177" s="218">
        <v>2018</v>
      </c>
      <c r="K177" s="218" t="s">
        <v>781</v>
      </c>
      <c r="L177" s="221" t="s">
        <v>1012</v>
      </c>
      <c r="M177" s="221" t="s">
        <v>1011</v>
      </c>
      <c r="N177" s="221"/>
      <c r="O177" s="221" t="s">
        <v>825</v>
      </c>
      <c r="Q177" s="221" t="s">
        <v>738</v>
      </c>
      <c r="R177" s="222"/>
      <c r="S177" s="222">
        <v>32647</v>
      </c>
      <c r="T177" s="223" t="s">
        <v>780</v>
      </c>
      <c r="U177" s="218">
        <v>20190725</v>
      </c>
      <c r="V177" s="219" t="s">
        <v>91</v>
      </c>
      <c r="X177" s="218" t="s">
        <v>88</v>
      </c>
      <c r="AC177" s="224"/>
      <c r="AD177" s="224"/>
      <c r="AF177" s="224"/>
      <c r="AJ177" s="222"/>
      <c r="AK177" s="222"/>
      <c r="AL177" s="222"/>
      <c r="AM177" s="222"/>
      <c r="AN177" s="222"/>
      <c r="AO177" s="222"/>
      <c r="AP177" s="222"/>
      <c r="AQ177" s="222"/>
      <c r="AS177" s="221" t="s">
        <v>782</v>
      </c>
    </row>
    <row r="178" spans="1:45" ht="15" customHeight="1" x14ac:dyDescent="0.25">
      <c r="A178" s="225" t="s">
        <v>1014</v>
      </c>
      <c r="B178" s="216" t="s">
        <v>1222</v>
      </c>
      <c r="C178" s="217" t="s">
        <v>1736</v>
      </c>
      <c r="D178" s="219" t="s">
        <v>793</v>
      </c>
      <c r="E178" s="219" t="s">
        <v>733</v>
      </c>
      <c r="F178" s="219" t="s">
        <v>1222</v>
      </c>
      <c r="G178" s="226" t="s">
        <v>751</v>
      </c>
      <c r="H178" s="219" t="s">
        <v>1014</v>
      </c>
      <c r="I178" s="219">
        <v>2019</v>
      </c>
      <c r="J178" s="219">
        <v>2018</v>
      </c>
      <c r="K178" s="219" t="s">
        <v>268</v>
      </c>
      <c r="L178" s="219" t="s">
        <v>1963</v>
      </c>
      <c r="M178" s="219" t="s">
        <v>1964</v>
      </c>
      <c r="O178" s="219" t="s">
        <v>811</v>
      </c>
      <c r="T178" s="223" t="s">
        <v>821</v>
      </c>
      <c r="U178" s="219">
        <v>20190805</v>
      </c>
      <c r="V178" s="219" t="s">
        <v>91</v>
      </c>
      <c r="W178" s="223"/>
      <c r="X178" s="219" t="s">
        <v>88</v>
      </c>
      <c r="AB178" s="219" t="s">
        <v>1244</v>
      </c>
      <c r="AS178" s="219" t="s">
        <v>822</v>
      </c>
    </row>
    <row r="179" spans="1:45" ht="15" customHeight="1" x14ac:dyDescent="0.25">
      <c r="A179" s="225" t="s">
        <v>1014</v>
      </c>
      <c r="B179" s="219" t="s">
        <v>42</v>
      </c>
      <c r="C179" s="217" t="s">
        <v>1882</v>
      </c>
      <c r="D179" s="219" t="s">
        <v>1822</v>
      </c>
      <c r="E179" s="219" t="s">
        <v>213</v>
      </c>
      <c r="F179" s="219" t="s">
        <v>1220</v>
      </c>
      <c r="G179" s="226" t="s">
        <v>751</v>
      </c>
      <c r="H179" s="219" t="s">
        <v>1820</v>
      </c>
      <c r="I179" s="219">
        <v>2020</v>
      </c>
      <c r="J179" s="219">
        <v>2019</v>
      </c>
      <c r="K179" s="219" t="s">
        <v>1819</v>
      </c>
      <c r="L179" s="228" t="s">
        <v>1847</v>
      </c>
      <c r="M179" s="227" t="s">
        <v>1848</v>
      </c>
      <c r="O179" s="219" t="s">
        <v>1910</v>
      </c>
      <c r="P179" s="219" t="s">
        <v>1872</v>
      </c>
      <c r="Q179" s="219" t="s">
        <v>848</v>
      </c>
      <c r="U179" s="219">
        <v>20200815</v>
      </c>
      <c r="V179" s="219" t="s">
        <v>91</v>
      </c>
      <c r="X179" s="219" t="s">
        <v>1196</v>
      </c>
      <c r="Y179" s="219" t="s">
        <v>88</v>
      </c>
      <c r="Z179" s="239" t="s">
        <v>1796</v>
      </c>
      <c r="AB179" s="219" t="s">
        <v>1244</v>
      </c>
      <c r="AQ179" s="229" t="s">
        <v>88</v>
      </c>
    </row>
    <row r="180" spans="1:45" ht="15" customHeight="1" x14ac:dyDescent="0.25">
      <c r="A180" s="225" t="s">
        <v>1014</v>
      </c>
      <c r="B180" s="219" t="s">
        <v>42</v>
      </c>
      <c r="C180" s="217" t="s">
        <v>1883</v>
      </c>
      <c r="D180" s="219" t="s">
        <v>1823</v>
      </c>
      <c r="E180" s="219" t="s">
        <v>213</v>
      </c>
      <c r="F180" s="219" t="s">
        <v>1220</v>
      </c>
      <c r="G180" s="226" t="s">
        <v>751</v>
      </c>
      <c r="H180" s="219" t="s">
        <v>1820</v>
      </c>
      <c r="I180" s="219">
        <v>2020</v>
      </c>
      <c r="J180" s="219">
        <v>2019</v>
      </c>
      <c r="K180" s="219" t="s">
        <v>1819</v>
      </c>
      <c r="L180" s="228" t="s">
        <v>1847</v>
      </c>
      <c r="M180" s="227" t="s">
        <v>1849</v>
      </c>
      <c r="O180" s="219" t="s">
        <v>1910</v>
      </c>
      <c r="P180" s="219" t="s">
        <v>1872</v>
      </c>
      <c r="Q180" s="219" t="s">
        <v>848</v>
      </c>
      <c r="U180" s="219">
        <v>20200815</v>
      </c>
      <c r="V180" s="219" t="s">
        <v>91</v>
      </c>
      <c r="X180" s="219" t="s">
        <v>1196</v>
      </c>
      <c r="Y180" s="219" t="s">
        <v>88</v>
      </c>
      <c r="Z180" s="240" t="s">
        <v>1797</v>
      </c>
      <c r="AB180" s="219" t="s">
        <v>1244</v>
      </c>
      <c r="AQ180" s="229" t="s">
        <v>88</v>
      </c>
    </row>
    <row r="181" spans="1:45" ht="15" customHeight="1" x14ac:dyDescent="0.25">
      <c r="A181" s="225" t="s">
        <v>1014</v>
      </c>
      <c r="B181" s="219" t="s">
        <v>42</v>
      </c>
      <c r="C181" s="217" t="s">
        <v>1884</v>
      </c>
      <c r="D181" s="219" t="s">
        <v>1824</v>
      </c>
      <c r="E181" s="219" t="s">
        <v>213</v>
      </c>
      <c r="F181" s="219" t="s">
        <v>1220</v>
      </c>
      <c r="G181" s="226" t="s">
        <v>751</v>
      </c>
      <c r="H181" s="219" t="s">
        <v>1820</v>
      </c>
      <c r="I181" s="219">
        <v>2020</v>
      </c>
      <c r="J181" s="219">
        <v>2019</v>
      </c>
      <c r="K181" s="219" t="s">
        <v>1819</v>
      </c>
      <c r="L181" s="228" t="s">
        <v>1847</v>
      </c>
      <c r="M181" s="227" t="s">
        <v>1850</v>
      </c>
      <c r="O181" s="219" t="s">
        <v>1910</v>
      </c>
      <c r="P181" s="219" t="s">
        <v>1873</v>
      </c>
      <c r="Q181" s="219" t="s">
        <v>848</v>
      </c>
      <c r="U181" s="219">
        <v>20200815</v>
      </c>
      <c r="V181" s="219" t="s">
        <v>91</v>
      </c>
      <c r="X181" s="219" t="s">
        <v>1196</v>
      </c>
      <c r="Y181" s="219" t="s">
        <v>88</v>
      </c>
      <c r="Z181" s="239" t="s">
        <v>1798</v>
      </c>
      <c r="AB181" s="219" t="s">
        <v>1244</v>
      </c>
      <c r="AQ181" s="229" t="s">
        <v>88</v>
      </c>
    </row>
    <row r="182" spans="1:45" ht="15" customHeight="1" x14ac:dyDescent="0.25">
      <c r="A182" s="225" t="s">
        <v>1014</v>
      </c>
      <c r="B182" s="219" t="s">
        <v>42</v>
      </c>
      <c r="C182" s="217" t="s">
        <v>1885</v>
      </c>
      <c r="D182" s="219" t="s">
        <v>1825</v>
      </c>
      <c r="E182" s="219" t="s">
        <v>213</v>
      </c>
      <c r="F182" s="219" t="s">
        <v>1220</v>
      </c>
      <c r="G182" s="226" t="s">
        <v>751</v>
      </c>
      <c r="H182" s="219" t="s">
        <v>1820</v>
      </c>
      <c r="I182" s="219">
        <v>2020</v>
      </c>
      <c r="J182" s="219">
        <v>2019</v>
      </c>
      <c r="K182" s="219" t="s">
        <v>1819</v>
      </c>
      <c r="L182" s="228" t="s">
        <v>1847</v>
      </c>
      <c r="M182" s="227" t="s">
        <v>1851</v>
      </c>
      <c r="O182" s="219" t="s">
        <v>1910</v>
      </c>
      <c r="P182" s="219" t="s">
        <v>1873</v>
      </c>
      <c r="Q182" s="219" t="s">
        <v>848</v>
      </c>
      <c r="U182" s="219">
        <v>20200815</v>
      </c>
      <c r="V182" s="219" t="s">
        <v>91</v>
      </c>
      <c r="X182" s="219" t="s">
        <v>1196</v>
      </c>
      <c r="Y182" s="219" t="s">
        <v>88</v>
      </c>
      <c r="Z182" s="239" t="s">
        <v>1799</v>
      </c>
      <c r="AB182" s="219" t="s">
        <v>1244</v>
      </c>
      <c r="AQ182" s="229" t="s">
        <v>88</v>
      </c>
    </row>
    <row r="183" spans="1:45" ht="15" customHeight="1" x14ac:dyDescent="0.25">
      <c r="A183" s="225" t="s">
        <v>1014</v>
      </c>
      <c r="B183" s="219" t="s">
        <v>42</v>
      </c>
      <c r="C183" s="217" t="s">
        <v>1886</v>
      </c>
      <c r="D183" s="219" t="s">
        <v>1826</v>
      </c>
      <c r="E183" s="219" t="s">
        <v>213</v>
      </c>
      <c r="F183" s="219" t="s">
        <v>1220</v>
      </c>
      <c r="G183" s="226" t="s">
        <v>751</v>
      </c>
      <c r="H183" s="219" t="s">
        <v>1820</v>
      </c>
      <c r="I183" s="219">
        <v>2020</v>
      </c>
      <c r="J183" s="219">
        <v>2019</v>
      </c>
      <c r="K183" s="219" t="s">
        <v>1819</v>
      </c>
      <c r="L183" s="228" t="s">
        <v>1847</v>
      </c>
      <c r="M183" s="227" t="s">
        <v>1852</v>
      </c>
      <c r="O183" s="219" t="s">
        <v>1910</v>
      </c>
      <c r="P183" s="219" t="s">
        <v>1873</v>
      </c>
      <c r="Q183" s="219" t="s">
        <v>848</v>
      </c>
      <c r="U183" s="219">
        <v>20200815</v>
      </c>
      <c r="V183" s="219" t="s">
        <v>91</v>
      </c>
      <c r="X183" s="219" t="s">
        <v>1196</v>
      </c>
      <c r="Y183" s="219" t="s">
        <v>88</v>
      </c>
      <c r="Z183" s="239" t="s">
        <v>1800</v>
      </c>
      <c r="AB183" s="219" t="s">
        <v>1244</v>
      </c>
      <c r="AQ183" s="229" t="s">
        <v>88</v>
      </c>
    </row>
    <row r="184" spans="1:45" ht="15" customHeight="1" x14ac:dyDescent="0.25">
      <c r="A184" s="225" t="s">
        <v>1263</v>
      </c>
      <c r="B184" s="219" t="s">
        <v>1324</v>
      </c>
      <c r="C184" s="217" t="s">
        <v>1887</v>
      </c>
      <c r="D184" s="219" t="s">
        <v>1827</v>
      </c>
      <c r="E184" s="219" t="s">
        <v>213</v>
      </c>
      <c r="F184" s="219" t="s">
        <v>1220</v>
      </c>
      <c r="G184" s="226" t="s">
        <v>751</v>
      </c>
      <c r="H184" s="219" t="s">
        <v>1820</v>
      </c>
      <c r="I184" s="219">
        <v>2020</v>
      </c>
      <c r="J184" s="219">
        <v>2018</v>
      </c>
      <c r="K184" s="219" t="s">
        <v>1819</v>
      </c>
      <c r="L184" s="228" t="s">
        <v>1847</v>
      </c>
      <c r="M184" s="227" t="s">
        <v>1908</v>
      </c>
      <c r="O184" s="219" t="s">
        <v>1910</v>
      </c>
      <c r="P184" s="219" t="s">
        <v>1874</v>
      </c>
      <c r="Q184" s="219" t="s">
        <v>848</v>
      </c>
      <c r="U184" s="219">
        <v>20200815</v>
      </c>
      <c r="V184" s="219" t="s">
        <v>91</v>
      </c>
      <c r="X184" s="219" t="s">
        <v>1196</v>
      </c>
      <c r="Y184" s="219" t="s">
        <v>88</v>
      </c>
      <c r="Z184" s="239" t="s">
        <v>1801</v>
      </c>
      <c r="AB184" s="219" t="s">
        <v>1244</v>
      </c>
      <c r="AQ184" s="229" t="s">
        <v>88</v>
      </c>
    </row>
    <row r="185" spans="1:45" ht="15" customHeight="1" x14ac:dyDescent="0.25">
      <c r="A185" s="225" t="s">
        <v>1263</v>
      </c>
      <c r="B185" s="219" t="s">
        <v>1324</v>
      </c>
      <c r="C185" s="217" t="s">
        <v>1888</v>
      </c>
      <c r="D185" s="219" t="s">
        <v>1828</v>
      </c>
      <c r="E185" s="219" t="s">
        <v>213</v>
      </c>
      <c r="F185" s="219" t="s">
        <v>1220</v>
      </c>
      <c r="G185" s="226" t="s">
        <v>751</v>
      </c>
      <c r="H185" s="219" t="s">
        <v>1820</v>
      </c>
      <c r="I185" s="219">
        <v>2020</v>
      </c>
      <c r="J185" s="219">
        <v>2018</v>
      </c>
      <c r="K185" s="219" t="s">
        <v>1819</v>
      </c>
      <c r="L185" s="228" t="s">
        <v>1847</v>
      </c>
      <c r="M185" s="227" t="s">
        <v>1909</v>
      </c>
      <c r="O185" s="219" t="s">
        <v>1910</v>
      </c>
      <c r="P185" s="219" t="s">
        <v>1874</v>
      </c>
      <c r="Q185" s="219" t="s">
        <v>848</v>
      </c>
      <c r="U185" s="219">
        <v>20200815</v>
      </c>
      <c r="V185" s="219" t="s">
        <v>91</v>
      </c>
      <c r="X185" s="219" t="s">
        <v>1196</v>
      </c>
      <c r="Y185" s="219" t="s">
        <v>88</v>
      </c>
      <c r="Z185" s="239" t="s">
        <v>1802</v>
      </c>
      <c r="AB185" s="219" t="s">
        <v>1244</v>
      </c>
      <c r="AQ185" s="229" t="s">
        <v>88</v>
      </c>
    </row>
    <row r="186" spans="1:45" ht="15" customHeight="1" x14ac:dyDescent="0.25">
      <c r="A186" s="225" t="s">
        <v>1375</v>
      </c>
      <c r="B186" s="219" t="s">
        <v>1390</v>
      </c>
      <c r="C186" s="217" t="s">
        <v>1889</v>
      </c>
      <c r="D186" s="219" t="s">
        <v>1829</v>
      </c>
      <c r="E186" s="219" t="s">
        <v>213</v>
      </c>
      <c r="F186" s="219" t="s">
        <v>1220</v>
      </c>
      <c r="G186" s="226" t="s">
        <v>751</v>
      </c>
      <c r="H186" s="219" t="s">
        <v>1820</v>
      </c>
      <c r="I186" s="219">
        <v>2020</v>
      </c>
      <c r="J186" s="219">
        <v>2018</v>
      </c>
      <c r="K186" s="219" t="s">
        <v>1819</v>
      </c>
      <c r="L186" s="228" t="s">
        <v>1847</v>
      </c>
      <c r="M186" s="227" t="s">
        <v>1853</v>
      </c>
      <c r="O186" s="219" t="s">
        <v>1910</v>
      </c>
      <c r="P186" s="219" t="s">
        <v>600</v>
      </c>
      <c r="Q186" s="219" t="s">
        <v>848</v>
      </c>
      <c r="U186" s="219">
        <v>20200815</v>
      </c>
      <c r="V186" s="219" t="s">
        <v>91</v>
      </c>
      <c r="X186" s="219" t="s">
        <v>1196</v>
      </c>
      <c r="Y186" s="219" t="s">
        <v>88</v>
      </c>
      <c r="Z186" s="239" t="s">
        <v>1803</v>
      </c>
      <c r="AB186" s="219" t="s">
        <v>1244</v>
      </c>
      <c r="AQ186" s="229" t="s">
        <v>88</v>
      </c>
    </row>
    <row r="187" spans="1:45" ht="15" customHeight="1" x14ac:dyDescent="0.25">
      <c r="A187" s="225" t="s">
        <v>1375</v>
      </c>
      <c r="B187" s="219" t="s">
        <v>1390</v>
      </c>
      <c r="C187" s="217" t="s">
        <v>1890</v>
      </c>
      <c r="D187" s="219" t="s">
        <v>1830</v>
      </c>
      <c r="E187" s="219" t="s">
        <v>213</v>
      </c>
      <c r="F187" s="219" t="s">
        <v>1220</v>
      </c>
      <c r="G187" s="226" t="s">
        <v>751</v>
      </c>
      <c r="H187" s="219" t="s">
        <v>1820</v>
      </c>
      <c r="I187" s="219">
        <v>2020</v>
      </c>
      <c r="J187" s="219">
        <v>2018</v>
      </c>
      <c r="K187" s="219" t="s">
        <v>1819</v>
      </c>
      <c r="L187" s="228" t="s">
        <v>1847</v>
      </c>
      <c r="M187" s="227" t="s">
        <v>1854</v>
      </c>
      <c r="O187" s="219" t="s">
        <v>1910</v>
      </c>
      <c r="P187" s="219" t="s">
        <v>600</v>
      </c>
      <c r="Q187" s="219" t="s">
        <v>848</v>
      </c>
      <c r="U187" s="219">
        <v>20200815</v>
      </c>
      <c r="V187" s="219" t="s">
        <v>91</v>
      </c>
      <c r="X187" s="219" t="s">
        <v>1196</v>
      </c>
      <c r="Y187" s="219" t="s">
        <v>88</v>
      </c>
      <c r="Z187" s="239" t="s">
        <v>1804</v>
      </c>
      <c r="AB187" s="219" t="s">
        <v>1244</v>
      </c>
      <c r="AQ187" s="229" t="s">
        <v>88</v>
      </c>
    </row>
    <row r="188" spans="1:45" ht="15" customHeight="1" x14ac:dyDescent="0.25">
      <c r="A188" s="225" t="s">
        <v>1375</v>
      </c>
      <c r="B188" s="219" t="s">
        <v>1390</v>
      </c>
      <c r="C188" s="217" t="s">
        <v>1891</v>
      </c>
      <c r="D188" s="219" t="s">
        <v>1831</v>
      </c>
      <c r="E188" s="219" t="s">
        <v>213</v>
      </c>
      <c r="F188" s="219" t="s">
        <v>1220</v>
      </c>
      <c r="G188" s="226" t="s">
        <v>751</v>
      </c>
      <c r="H188" s="219" t="s">
        <v>1820</v>
      </c>
      <c r="I188" s="219">
        <v>2020</v>
      </c>
      <c r="J188" s="219">
        <v>2018</v>
      </c>
      <c r="K188" s="219" t="s">
        <v>1819</v>
      </c>
      <c r="L188" s="228" t="s">
        <v>1847</v>
      </c>
      <c r="M188" s="227" t="s">
        <v>1855</v>
      </c>
      <c r="O188" s="219" t="s">
        <v>1910</v>
      </c>
      <c r="P188" s="219" t="s">
        <v>1875</v>
      </c>
      <c r="Q188" s="219" t="s">
        <v>848</v>
      </c>
      <c r="U188" s="219">
        <v>20200815</v>
      </c>
      <c r="V188" s="219" t="s">
        <v>91</v>
      </c>
      <c r="X188" s="219" t="s">
        <v>1196</v>
      </c>
      <c r="Y188" s="219" t="s">
        <v>88</v>
      </c>
      <c r="Z188" s="241" t="s">
        <v>1805</v>
      </c>
      <c r="AB188" s="219" t="s">
        <v>1244</v>
      </c>
      <c r="AQ188" s="229" t="s">
        <v>88</v>
      </c>
    </row>
    <row r="189" spans="1:45" ht="15" customHeight="1" x14ac:dyDescent="0.25">
      <c r="A189" s="225" t="s">
        <v>1341</v>
      </c>
      <c r="B189" s="219" t="s">
        <v>1405</v>
      </c>
      <c r="C189" s="217" t="s">
        <v>1892</v>
      </c>
      <c r="D189" s="219" t="s">
        <v>1199</v>
      </c>
      <c r="E189" s="219" t="s">
        <v>213</v>
      </c>
      <c r="F189" s="219" t="s">
        <v>1220</v>
      </c>
      <c r="G189" s="226" t="s">
        <v>751</v>
      </c>
      <c r="H189" s="219" t="s">
        <v>1820</v>
      </c>
      <c r="I189" s="219">
        <v>2020</v>
      </c>
      <c r="J189" s="219">
        <v>2018</v>
      </c>
      <c r="K189" s="219" t="s">
        <v>1819</v>
      </c>
      <c r="L189" s="228" t="s">
        <v>1847</v>
      </c>
      <c r="M189" s="227" t="s">
        <v>1856</v>
      </c>
      <c r="O189" s="219" t="s">
        <v>1910</v>
      </c>
      <c r="P189" s="219" t="s">
        <v>1876</v>
      </c>
      <c r="Q189" s="219" t="s">
        <v>848</v>
      </c>
      <c r="U189" s="219">
        <v>20200815</v>
      </c>
      <c r="V189" s="219" t="s">
        <v>91</v>
      </c>
      <c r="X189" s="219" t="s">
        <v>1196</v>
      </c>
      <c r="Y189" s="219" t="s">
        <v>88</v>
      </c>
      <c r="Z189" s="239" t="s">
        <v>1806</v>
      </c>
      <c r="AB189" s="219" t="s">
        <v>1244</v>
      </c>
      <c r="AQ189" s="229" t="s">
        <v>88</v>
      </c>
    </row>
    <row r="190" spans="1:45" ht="15" customHeight="1" x14ac:dyDescent="0.25">
      <c r="A190" s="225" t="s">
        <v>1341</v>
      </c>
      <c r="B190" s="219" t="s">
        <v>1405</v>
      </c>
      <c r="C190" s="217" t="s">
        <v>1893</v>
      </c>
      <c r="D190" s="219" t="s">
        <v>1832</v>
      </c>
      <c r="E190" s="219" t="s">
        <v>213</v>
      </c>
      <c r="F190" s="219" t="s">
        <v>1220</v>
      </c>
      <c r="G190" s="226" t="s">
        <v>751</v>
      </c>
      <c r="H190" s="219" t="s">
        <v>1820</v>
      </c>
      <c r="I190" s="219">
        <v>2020</v>
      </c>
      <c r="J190" s="219">
        <v>2018</v>
      </c>
      <c r="K190" s="219" t="s">
        <v>1819</v>
      </c>
      <c r="L190" s="228" t="s">
        <v>1847</v>
      </c>
      <c r="M190" s="227" t="s">
        <v>1857</v>
      </c>
      <c r="O190" s="219" t="s">
        <v>1910</v>
      </c>
      <c r="P190" s="219" t="s">
        <v>1876</v>
      </c>
      <c r="Q190" s="219" t="s">
        <v>848</v>
      </c>
      <c r="U190" s="219">
        <v>20200815</v>
      </c>
      <c r="V190" s="219" t="s">
        <v>91</v>
      </c>
      <c r="X190" s="219" t="s">
        <v>1196</v>
      </c>
      <c r="Y190" s="219" t="s">
        <v>88</v>
      </c>
      <c r="Z190" s="239" t="s">
        <v>1807</v>
      </c>
      <c r="AB190" s="219" t="s">
        <v>1244</v>
      </c>
      <c r="AQ190" s="229" t="s">
        <v>88</v>
      </c>
    </row>
    <row r="191" spans="1:45" ht="15" customHeight="1" x14ac:dyDescent="0.25">
      <c r="A191" s="225" t="s">
        <v>1341</v>
      </c>
      <c r="B191" s="219" t="s">
        <v>1405</v>
      </c>
      <c r="C191" s="217" t="s">
        <v>1894</v>
      </c>
      <c r="D191" s="219" t="s">
        <v>1833</v>
      </c>
      <c r="E191" s="219" t="s">
        <v>213</v>
      </c>
      <c r="F191" s="219" t="s">
        <v>1220</v>
      </c>
      <c r="G191" s="226" t="s">
        <v>751</v>
      </c>
      <c r="H191" s="219" t="s">
        <v>1820</v>
      </c>
      <c r="I191" s="219">
        <v>2020</v>
      </c>
      <c r="J191" s="219">
        <v>2018</v>
      </c>
      <c r="K191" s="219" t="s">
        <v>1819</v>
      </c>
      <c r="L191" s="228" t="s">
        <v>1847</v>
      </c>
      <c r="M191" s="227" t="s">
        <v>1858</v>
      </c>
      <c r="O191" s="219" t="s">
        <v>1910</v>
      </c>
      <c r="P191" s="219" t="s">
        <v>1876</v>
      </c>
      <c r="Q191" s="219" t="s">
        <v>848</v>
      </c>
      <c r="U191" s="219">
        <v>20200815</v>
      </c>
      <c r="V191" s="219" t="s">
        <v>91</v>
      </c>
      <c r="X191" s="219" t="s">
        <v>1196</v>
      </c>
      <c r="Y191" s="219" t="s">
        <v>88</v>
      </c>
      <c r="Z191" s="239" t="s">
        <v>1808</v>
      </c>
      <c r="AB191" s="219" t="s">
        <v>1244</v>
      </c>
      <c r="AQ191" s="229" t="s">
        <v>88</v>
      </c>
    </row>
    <row r="192" spans="1:45" ht="15" customHeight="1" x14ac:dyDescent="0.25">
      <c r="A192" s="225" t="s">
        <v>1263</v>
      </c>
      <c r="B192" s="219" t="s">
        <v>1324</v>
      </c>
      <c r="C192" s="217" t="s">
        <v>1895</v>
      </c>
      <c r="D192" s="219" t="s">
        <v>1834</v>
      </c>
      <c r="E192" s="219" t="s">
        <v>213</v>
      </c>
      <c r="F192" s="219" t="s">
        <v>1220</v>
      </c>
      <c r="G192" s="226" t="s">
        <v>751</v>
      </c>
      <c r="H192" s="219" t="s">
        <v>1820</v>
      </c>
      <c r="I192" s="219">
        <v>2020</v>
      </c>
      <c r="J192" s="219">
        <v>2018</v>
      </c>
      <c r="K192" s="219" t="s">
        <v>1819</v>
      </c>
      <c r="L192" s="228" t="s">
        <v>1847</v>
      </c>
      <c r="M192" s="227" t="s">
        <v>1859</v>
      </c>
      <c r="O192" s="219" t="s">
        <v>1910</v>
      </c>
      <c r="P192" s="219" t="s">
        <v>1877</v>
      </c>
      <c r="Q192" s="219" t="s">
        <v>848</v>
      </c>
      <c r="U192" s="219">
        <v>20200815</v>
      </c>
      <c r="V192" s="219" t="s">
        <v>91</v>
      </c>
      <c r="X192" s="219" t="s">
        <v>1196</v>
      </c>
      <c r="Y192" s="219" t="s">
        <v>88</v>
      </c>
      <c r="Z192" s="239" t="s">
        <v>1809</v>
      </c>
      <c r="AB192" s="219" t="s">
        <v>1244</v>
      </c>
      <c r="AQ192" s="229" t="s">
        <v>88</v>
      </c>
    </row>
    <row r="193" spans="1:43" ht="15" customHeight="1" x14ac:dyDescent="0.25">
      <c r="A193" s="225" t="s">
        <v>1263</v>
      </c>
      <c r="B193" s="219" t="s">
        <v>1324</v>
      </c>
      <c r="C193" s="217" t="s">
        <v>1896</v>
      </c>
      <c r="D193" s="219" t="s">
        <v>1835</v>
      </c>
      <c r="E193" s="219" t="s">
        <v>213</v>
      </c>
      <c r="F193" s="219" t="s">
        <v>1220</v>
      </c>
      <c r="G193" s="226" t="s">
        <v>751</v>
      </c>
      <c r="H193" s="219" t="s">
        <v>1820</v>
      </c>
      <c r="I193" s="219">
        <v>2020</v>
      </c>
      <c r="J193" s="219">
        <v>2018</v>
      </c>
      <c r="K193" s="219" t="s">
        <v>1819</v>
      </c>
      <c r="L193" s="228" t="s">
        <v>1847</v>
      </c>
      <c r="M193" s="227" t="s">
        <v>1860</v>
      </c>
      <c r="O193" s="219" t="s">
        <v>1910</v>
      </c>
      <c r="P193" s="219" t="s">
        <v>1877</v>
      </c>
      <c r="Q193" s="219" t="s">
        <v>848</v>
      </c>
      <c r="U193" s="219">
        <v>20200815</v>
      </c>
      <c r="V193" s="219" t="s">
        <v>91</v>
      </c>
      <c r="X193" s="219" t="s">
        <v>1196</v>
      </c>
      <c r="Y193" s="219" t="s">
        <v>88</v>
      </c>
      <c r="Z193" s="240" t="s">
        <v>1810</v>
      </c>
      <c r="AB193" s="219" t="s">
        <v>1244</v>
      </c>
      <c r="AQ193" s="229" t="s">
        <v>88</v>
      </c>
    </row>
    <row r="194" spans="1:43" ht="15" customHeight="1" x14ac:dyDescent="0.25">
      <c r="A194" s="225" t="s">
        <v>1375</v>
      </c>
      <c r="B194" s="219" t="s">
        <v>1424</v>
      </c>
      <c r="C194" s="217" t="s">
        <v>1897</v>
      </c>
      <c r="D194" s="219" t="s">
        <v>1836</v>
      </c>
      <c r="E194" s="219" t="s">
        <v>213</v>
      </c>
      <c r="F194" s="219" t="s">
        <v>1220</v>
      </c>
      <c r="G194" s="226" t="s">
        <v>751</v>
      </c>
      <c r="H194" s="219" t="s">
        <v>1820</v>
      </c>
      <c r="I194" s="219">
        <v>2020</v>
      </c>
      <c r="J194" s="219">
        <v>2018</v>
      </c>
      <c r="K194" s="219" t="s">
        <v>1819</v>
      </c>
      <c r="L194" s="228" t="s">
        <v>1847</v>
      </c>
      <c r="M194" s="227" t="s">
        <v>1861</v>
      </c>
      <c r="O194" s="219" t="s">
        <v>1910</v>
      </c>
      <c r="P194" s="219" t="s">
        <v>1878</v>
      </c>
      <c r="Q194" s="219" t="s">
        <v>848</v>
      </c>
      <c r="U194" s="219">
        <v>20200815</v>
      </c>
      <c r="V194" s="219" t="s">
        <v>91</v>
      </c>
      <c r="X194" s="219" t="s">
        <v>1196</v>
      </c>
      <c r="Y194" s="219" t="s">
        <v>88</v>
      </c>
      <c r="Z194" s="239" t="s">
        <v>1690</v>
      </c>
      <c r="AB194" s="219" t="s">
        <v>1244</v>
      </c>
      <c r="AQ194" s="229" t="s">
        <v>88</v>
      </c>
    </row>
    <row r="195" spans="1:43" ht="15" customHeight="1" x14ac:dyDescent="0.25">
      <c r="A195" s="225" t="s">
        <v>1375</v>
      </c>
      <c r="B195" s="219" t="s">
        <v>1424</v>
      </c>
      <c r="C195" s="217" t="s">
        <v>1898</v>
      </c>
      <c r="D195" s="219" t="s">
        <v>1837</v>
      </c>
      <c r="E195" s="219" t="s">
        <v>213</v>
      </c>
      <c r="F195" s="219" t="s">
        <v>1220</v>
      </c>
      <c r="G195" s="226" t="s">
        <v>751</v>
      </c>
      <c r="H195" s="219" t="s">
        <v>1820</v>
      </c>
      <c r="I195" s="219">
        <v>2020</v>
      </c>
      <c r="J195" s="219">
        <v>2018</v>
      </c>
      <c r="K195" s="219" t="s">
        <v>1819</v>
      </c>
      <c r="L195" s="228" t="s">
        <v>1847</v>
      </c>
      <c r="M195" s="227" t="s">
        <v>1862</v>
      </c>
      <c r="O195" s="219" t="s">
        <v>1910</v>
      </c>
      <c r="P195" s="219" t="s">
        <v>1878</v>
      </c>
      <c r="Q195" s="219" t="s">
        <v>848</v>
      </c>
      <c r="U195" s="219">
        <v>20200815</v>
      </c>
      <c r="V195" s="219" t="s">
        <v>91</v>
      </c>
      <c r="X195" s="219" t="s">
        <v>1196</v>
      </c>
      <c r="Y195" s="219" t="s">
        <v>88</v>
      </c>
      <c r="Z195" s="239" t="s">
        <v>1811</v>
      </c>
      <c r="AB195" s="219" t="s">
        <v>1244</v>
      </c>
      <c r="AQ195" s="229" t="s">
        <v>88</v>
      </c>
    </row>
    <row r="196" spans="1:43" ht="15" customHeight="1" x14ac:dyDescent="0.25">
      <c r="A196" s="225" t="s">
        <v>1375</v>
      </c>
      <c r="B196" s="219" t="s">
        <v>1424</v>
      </c>
      <c r="C196" s="217" t="s">
        <v>1899</v>
      </c>
      <c r="D196" s="219" t="s">
        <v>1838</v>
      </c>
      <c r="E196" s="219" t="s">
        <v>213</v>
      </c>
      <c r="F196" s="219" t="s">
        <v>1220</v>
      </c>
      <c r="G196" s="226" t="s">
        <v>751</v>
      </c>
      <c r="H196" s="219" t="s">
        <v>1820</v>
      </c>
      <c r="I196" s="219">
        <v>2020</v>
      </c>
      <c r="J196" s="219">
        <v>2018</v>
      </c>
      <c r="K196" s="219" t="s">
        <v>1819</v>
      </c>
      <c r="L196" s="228" t="s">
        <v>1847</v>
      </c>
      <c r="M196" s="227" t="s">
        <v>1863</v>
      </c>
      <c r="O196" s="219" t="s">
        <v>1910</v>
      </c>
      <c r="P196" s="219" t="s">
        <v>1878</v>
      </c>
      <c r="Q196" s="219" t="s">
        <v>848</v>
      </c>
      <c r="U196" s="219">
        <v>20200815</v>
      </c>
      <c r="V196" s="219" t="s">
        <v>91</v>
      </c>
      <c r="X196" s="219" t="s">
        <v>1196</v>
      </c>
      <c r="Y196" s="219" t="s">
        <v>88</v>
      </c>
      <c r="Z196" s="239" t="s">
        <v>1812</v>
      </c>
      <c r="AB196" s="219" t="s">
        <v>1244</v>
      </c>
      <c r="AQ196" s="229" t="s">
        <v>88</v>
      </c>
    </row>
    <row r="197" spans="1:43" ht="15" customHeight="1" x14ac:dyDescent="0.25">
      <c r="A197" s="225" t="s">
        <v>1375</v>
      </c>
      <c r="B197" s="219" t="s">
        <v>1418</v>
      </c>
      <c r="C197" s="217" t="s">
        <v>1900</v>
      </c>
      <c r="D197" s="219" t="s">
        <v>1839</v>
      </c>
      <c r="E197" s="219" t="s">
        <v>213</v>
      </c>
      <c r="F197" s="219" t="s">
        <v>1220</v>
      </c>
      <c r="G197" s="226" t="s">
        <v>751</v>
      </c>
      <c r="H197" s="219" t="s">
        <v>1820</v>
      </c>
      <c r="I197" s="219">
        <v>2020</v>
      </c>
      <c r="J197" s="219">
        <v>2018</v>
      </c>
      <c r="K197" s="219" t="s">
        <v>1819</v>
      </c>
      <c r="L197" s="228" t="s">
        <v>1847</v>
      </c>
      <c r="M197" s="227" t="s">
        <v>1864</v>
      </c>
      <c r="O197" s="219" t="s">
        <v>1910</v>
      </c>
      <c r="P197" s="219" t="s">
        <v>1879</v>
      </c>
      <c r="Q197" s="219" t="s">
        <v>848</v>
      </c>
      <c r="U197" s="219">
        <v>20200815</v>
      </c>
      <c r="V197" s="219" t="s">
        <v>91</v>
      </c>
      <c r="X197" s="219" t="s">
        <v>1196</v>
      </c>
      <c r="Y197" s="219" t="s">
        <v>88</v>
      </c>
      <c r="Z197" s="239" t="s">
        <v>1813</v>
      </c>
      <c r="AB197" s="219" t="s">
        <v>1244</v>
      </c>
      <c r="AQ197" s="229" t="s">
        <v>88</v>
      </c>
    </row>
    <row r="198" spans="1:43" ht="15" customHeight="1" x14ac:dyDescent="0.25">
      <c r="A198" s="225" t="s">
        <v>1375</v>
      </c>
      <c r="B198" s="219" t="s">
        <v>1418</v>
      </c>
      <c r="C198" s="217" t="s">
        <v>1901</v>
      </c>
      <c r="D198" s="219" t="s">
        <v>1840</v>
      </c>
      <c r="E198" s="219" t="s">
        <v>213</v>
      </c>
      <c r="F198" s="219" t="s">
        <v>1220</v>
      </c>
      <c r="G198" s="226" t="s">
        <v>751</v>
      </c>
      <c r="H198" s="219" t="s">
        <v>1820</v>
      </c>
      <c r="I198" s="219">
        <v>2020</v>
      </c>
      <c r="J198" s="219">
        <v>2018</v>
      </c>
      <c r="K198" s="219" t="s">
        <v>1819</v>
      </c>
      <c r="L198" s="228" t="s">
        <v>1847</v>
      </c>
      <c r="M198" s="227" t="s">
        <v>1865</v>
      </c>
      <c r="O198" s="219" t="s">
        <v>1910</v>
      </c>
      <c r="P198" s="219" t="s">
        <v>1879</v>
      </c>
      <c r="Q198" s="219" t="s">
        <v>848</v>
      </c>
      <c r="U198" s="219">
        <v>20200815</v>
      </c>
      <c r="V198" s="219" t="s">
        <v>91</v>
      </c>
      <c r="X198" s="219" t="s">
        <v>1196</v>
      </c>
      <c r="Y198" s="219" t="s">
        <v>88</v>
      </c>
      <c r="Z198" s="239" t="s">
        <v>1821</v>
      </c>
      <c r="AB198" s="219" t="s">
        <v>1244</v>
      </c>
      <c r="AQ198" s="229" t="s">
        <v>88</v>
      </c>
    </row>
    <row r="199" spans="1:43" ht="15" customHeight="1" x14ac:dyDescent="0.25">
      <c r="A199" s="225" t="s">
        <v>1375</v>
      </c>
      <c r="B199" s="219" t="s">
        <v>1418</v>
      </c>
      <c r="C199" s="217" t="s">
        <v>1902</v>
      </c>
      <c r="D199" s="219" t="s">
        <v>1841</v>
      </c>
      <c r="E199" s="219" t="s">
        <v>213</v>
      </c>
      <c r="F199" s="219" t="s">
        <v>1220</v>
      </c>
      <c r="G199" s="226" t="s">
        <v>751</v>
      </c>
      <c r="H199" s="219" t="s">
        <v>1820</v>
      </c>
      <c r="I199" s="219">
        <v>2020</v>
      </c>
      <c r="J199" s="219">
        <v>2018</v>
      </c>
      <c r="K199" s="219" t="s">
        <v>1819</v>
      </c>
      <c r="L199" s="228" t="s">
        <v>1847</v>
      </c>
      <c r="M199" s="227" t="s">
        <v>1866</v>
      </c>
      <c r="O199" s="219" t="s">
        <v>1910</v>
      </c>
      <c r="P199" s="219" t="s">
        <v>1879</v>
      </c>
      <c r="Q199" s="219" t="s">
        <v>848</v>
      </c>
      <c r="U199" s="219">
        <v>20200815</v>
      </c>
      <c r="V199" s="219" t="s">
        <v>91</v>
      </c>
      <c r="X199" s="219" t="s">
        <v>1196</v>
      </c>
      <c r="Y199" s="219" t="s">
        <v>88</v>
      </c>
      <c r="Z199" s="239" t="s">
        <v>1814</v>
      </c>
      <c r="AB199" s="219" t="s">
        <v>1244</v>
      </c>
      <c r="AQ199" s="229" t="s">
        <v>88</v>
      </c>
    </row>
    <row r="200" spans="1:43" ht="15" customHeight="1" x14ac:dyDescent="0.25">
      <c r="A200" s="225" t="s">
        <v>1263</v>
      </c>
      <c r="B200" s="219" t="s">
        <v>1315</v>
      </c>
      <c r="C200" s="217" t="s">
        <v>1903</v>
      </c>
      <c r="D200" s="219" t="s">
        <v>1842</v>
      </c>
      <c r="E200" s="219" t="s">
        <v>213</v>
      </c>
      <c r="F200" s="219" t="s">
        <v>1220</v>
      </c>
      <c r="G200" s="226" t="s">
        <v>751</v>
      </c>
      <c r="H200" s="219" t="s">
        <v>1820</v>
      </c>
      <c r="I200" s="219">
        <v>2020</v>
      </c>
      <c r="J200" s="219">
        <v>2018</v>
      </c>
      <c r="K200" s="219" t="s">
        <v>1819</v>
      </c>
      <c r="L200" s="228" t="s">
        <v>1847</v>
      </c>
      <c r="M200" s="227" t="s">
        <v>1867</v>
      </c>
      <c r="O200" s="219" t="s">
        <v>1910</v>
      </c>
      <c r="P200" s="219" t="s">
        <v>1880</v>
      </c>
      <c r="Q200" s="219" t="s">
        <v>848</v>
      </c>
      <c r="U200" s="219">
        <v>20200815</v>
      </c>
      <c r="V200" s="219" t="s">
        <v>91</v>
      </c>
      <c r="X200" s="219" t="s">
        <v>1196</v>
      </c>
      <c r="Y200" s="219" t="s">
        <v>88</v>
      </c>
      <c r="Z200" s="239" t="s">
        <v>1815</v>
      </c>
      <c r="AB200" s="219" t="s">
        <v>1244</v>
      </c>
      <c r="AQ200" s="229" t="s">
        <v>88</v>
      </c>
    </row>
    <row r="201" spans="1:43" ht="15" customHeight="1" x14ac:dyDescent="0.25">
      <c r="A201" s="225" t="s">
        <v>1263</v>
      </c>
      <c r="B201" s="219" t="s">
        <v>1296</v>
      </c>
      <c r="C201" s="217" t="s">
        <v>1904</v>
      </c>
      <c r="D201" s="219" t="s">
        <v>1843</v>
      </c>
      <c r="E201" s="219" t="s">
        <v>213</v>
      </c>
      <c r="F201" s="219" t="s">
        <v>1220</v>
      </c>
      <c r="G201" s="226" t="s">
        <v>751</v>
      </c>
      <c r="H201" s="219" t="s">
        <v>1820</v>
      </c>
      <c r="I201" s="219">
        <v>2020</v>
      </c>
      <c r="J201" s="219">
        <v>2018</v>
      </c>
      <c r="K201" s="219" t="s">
        <v>1819</v>
      </c>
      <c r="L201" s="228" t="s">
        <v>1847</v>
      </c>
      <c r="M201" s="227" t="s">
        <v>1868</v>
      </c>
      <c r="O201" s="219" t="s">
        <v>1910</v>
      </c>
      <c r="P201" s="219" t="s">
        <v>1881</v>
      </c>
      <c r="Q201" s="219" t="s">
        <v>848</v>
      </c>
      <c r="U201" s="219">
        <v>20200815</v>
      </c>
      <c r="V201" s="219" t="s">
        <v>91</v>
      </c>
      <c r="X201" s="219" t="s">
        <v>1196</v>
      </c>
      <c r="Y201" s="219" t="s">
        <v>88</v>
      </c>
      <c r="Z201" s="239" t="s">
        <v>1816</v>
      </c>
      <c r="AB201" s="219" t="s">
        <v>1244</v>
      </c>
      <c r="AQ201" s="229" t="s">
        <v>88</v>
      </c>
    </row>
    <row r="202" spans="1:43" ht="15" customHeight="1" x14ac:dyDescent="0.25">
      <c r="A202" s="225" t="s">
        <v>1375</v>
      </c>
      <c r="B202" s="219" t="s">
        <v>1424</v>
      </c>
      <c r="C202" s="217" t="s">
        <v>1905</v>
      </c>
      <c r="D202" s="219" t="s">
        <v>1844</v>
      </c>
      <c r="E202" s="219" t="s">
        <v>213</v>
      </c>
      <c r="F202" s="219" t="s">
        <v>1220</v>
      </c>
      <c r="G202" s="226" t="s">
        <v>751</v>
      </c>
      <c r="H202" s="219" t="s">
        <v>1820</v>
      </c>
      <c r="I202" s="219">
        <v>2020</v>
      </c>
      <c r="J202" s="219">
        <v>2018</v>
      </c>
      <c r="K202" s="219" t="s">
        <v>1819</v>
      </c>
      <c r="L202" s="228" t="s">
        <v>1847</v>
      </c>
      <c r="M202" s="227" t="s">
        <v>1869</v>
      </c>
      <c r="O202" s="219" t="s">
        <v>1910</v>
      </c>
      <c r="P202" s="219" t="s">
        <v>542</v>
      </c>
      <c r="Q202" s="219" t="s">
        <v>848</v>
      </c>
      <c r="U202" s="219">
        <v>20200815</v>
      </c>
      <c r="V202" s="219" t="s">
        <v>91</v>
      </c>
      <c r="X202" s="219" t="s">
        <v>1196</v>
      </c>
      <c r="Y202" s="219" t="s">
        <v>88</v>
      </c>
      <c r="Z202" s="242" t="s">
        <v>1817</v>
      </c>
      <c r="AB202" s="219" t="s">
        <v>1244</v>
      </c>
      <c r="AQ202" s="229" t="s">
        <v>88</v>
      </c>
    </row>
    <row r="203" spans="1:43" ht="15" customHeight="1" x14ac:dyDescent="0.25">
      <c r="A203" s="225" t="s">
        <v>1375</v>
      </c>
      <c r="B203" s="219" t="s">
        <v>1424</v>
      </c>
      <c r="C203" s="217" t="s">
        <v>1906</v>
      </c>
      <c r="D203" s="219" t="s">
        <v>1845</v>
      </c>
      <c r="E203" s="219" t="s">
        <v>213</v>
      </c>
      <c r="F203" s="219" t="s">
        <v>1220</v>
      </c>
      <c r="G203" s="226" t="s">
        <v>751</v>
      </c>
      <c r="H203" s="219" t="s">
        <v>1820</v>
      </c>
      <c r="I203" s="219">
        <v>2020</v>
      </c>
      <c r="J203" s="219">
        <v>2018</v>
      </c>
      <c r="K203" s="219" t="s">
        <v>1819</v>
      </c>
      <c r="L203" s="228" t="s">
        <v>1847</v>
      </c>
      <c r="M203" s="227" t="s">
        <v>1870</v>
      </c>
      <c r="O203" s="219" t="s">
        <v>1910</v>
      </c>
      <c r="P203" s="219" t="s">
        <v>542</v>
      </c>
      <c r="Q203" s="219" t="s">
        <v>848</v>
      </c>
      <c r="U203" s="219">
        <v>20200815</v>
      </c>
      <c r="V203" s="219" t="s">
        <v>91</v>
      </c>
      <c r="X203" s="219" t="s">
        <v>1196</v>
      </c>
      <c r="Y203" s="219" t="s">
        <v>88</v>
      </c>
      <c r="Z203" s="242" t="s">
        <v>1818</v>
      </c>
      <c r="AB203" s="219" t="s">
        <v>1244</v>
      </c>
      <c r="AQ203" s="229" t="s">
        <v>88</v>
      </c>
    </row>
    <row r="204" spans="1:43" ht="15" customHeight="1" x14ac:dyDescent="0.25">
      <c r="A204" s="225" t="s">
        <v>1375</v>
      </c>
      <c r="B204" s="219" t="s">
        <v>1424</v>
      </c>
      <c r="C204" s="217" t="s">
        <v>1907</v>
      </c>
      <c r="D204" s="219" t="s">
        <v>1846</v>
      </c>
      <c r="E204" s="219" t="s">
        <v>213</v>
      </c>
      <c r="F204" s="219" t="s">
        <v>1220</v>
      </c>
      <c r="G204" s="226" t="s">
        <v>751</v>
      </c>
      <c r="H204" s="219" t="s">
        <v>1820</v>
      </c>
      <c r="I204" s="219">
        <v>2020</v>
      </c>
      <c r="J204" s="219">
        <v>2018</v>
      </c>
      <c r="K204" s="219" t="s">
        <v>1819</v>
      </c>
      <c r="L204" s="228" t="s">
        <v>1847</v>
      </c>
      <c r="M204" s="227" t="s">
        <v>1871</v>
      </c>
      <c r="O204" s="219" t="s">
        <v>1910</v>
      </c>
      <c r="P204" s="219" t="s">
        <v>542</v>
      </c>
      <c r="Q204" s="219" t="s">
        <v>848</v>
      </c>
      <c r="U204" s="219">
        <v>20200815</v>
      </c>
      <c r="V204" s="219" t="s">
        <v>91</v>
      </c>
      <c r="X204" s="219" t="s">
        <v>1196</v>
      </c>
      <c r="Y204" s="219" t="s">
        <v>88</v>
      </c>
      <c r="Z204" s="242" t="s">
        <v>620</v>
      </c>
      <c r="AB204" s="219" t="s">
        <v>1244</v>
      </c>
      <c r="AQ204" s="229" t="s">
        <v>88</v>
      </c>
    </row>
  </sheetData>
  <sheetProtection selectLockedCells="1"/>
  <autoFilter ref="E1:AS176" xr:uid="{6FEED1B3-BE18-48B5-8BAC-E83DBF4F2846}"/>
  <conditionalFormatting sqref="Z43">
    <cfRule type="duplicateValues" dxfId="19" priority="76"/>
  </conditionalFormatting>
  <conditionalFormatting sqref="Z44">
    <cfRule type="duplicateValues" dxfId="18" priority="73"/>
  </conditionalFormatting>
  <conditionalFormatting sqref="Z58 C61:C69 O58 O60:O69">
    <cfRule type="expression" dxfId="17" priority="310">
      <formula>OR(ISERR(FIND("Requires", $I58))=FALSE,ISERR(FIND("Could", $I58))=FALSE)</formula>
    </cfRule>
    <cfRule type="expression" dxfId="16" priority="311">
      <formula>OR(ISERR(FIND("Future", $I58))=FALSE,ISERR(FIND("Data not identified", $F58))=FALSE,ISERR(FIND("Cannot", $I58))=FALSE)</formula>
    </cfRule>
    <cfRule type="expression" dxfId="15" priority="312">
      <formula>OR(ISERR(FIND("Cleaned", $I58))=FALSE,ISERR(FIND("Ready", $I58))=FALSE)</formula>
    </cfRule>
    <cfRule type="expression" dxfId="14" priority="313">
      <formula>ISERR(FIND("Data preparation", $I58))=FALSE</formula>
    </cfRule>
    <cfRule type="expression" dxfId="13" priority="314">
      <formula>ISERR(FIND("Completed", $I58))=FALSE</formula>
    </cfRule>
    <cfRule type="expression" dxfId="12" priority="315">
      <formula>ISERR(FIND("No longer required", $I58))=FALSE</formula>
    </cfRule>
  </conditionalFormatting>
  <conditionalFormatting sqref="Z59 O59">
    <cfRule type="expression" dxfId="11" priority="1">
      <formula>OR(ISERR(FIND("Requires", $I59))=FALSE,ISERR(FIND("Could", $I59))=FALSE)</formula>
    </cfRule>
    <cfRule type="expression" dxfId="10" priority="2">
      <formula>OR(ISERR(FIND("Future", $I59))=FALSE,ISERR(FIND("Data not identified", $F59))=FALSE,ISERR(FIND("Cannot", $I59))=FALSE)</formula>
    </cfRule>
    <cfRule type="expression" dxfId="9" priority="3">
      <formula>OR(ISERR(FIND("Cleaned", $I59))=FALSE,ISERR(FIND("Ready", $I59))=FALSE)</formula>
    </cfRule>
    <cfRule type="expression" dxfId="8" priority="4">
      <formula>ISERR(FIND("Data preparation", $I59))=FALSE</formula>
    </cfRule>
    <cfRule type="expression" dxfId="7" priority="5">
      <formula>ISERR(FIND("Completed", $I59))=FALSE</formula>
    </cfRule>
    <cfRule type="expression" dxfId="6" priority="6">
      <formula>ISERR(FIND("No longer required", $I59))=FALSE</formula>
    </cfRule>
  </conditionalFormatting>
  <conditionalFormatting sqref="B88">
    <cfRule type="expression" dxfId="5" priority="316">
      <formula>OR(ISERR(FIND("Requires", $U88))=FALSE,ISERR(FIND("Could", $U88))=FALSE)</formula>
    </cfRule>
    <cfRule type="expression" dxfId="4" priority="317">
      <formula>OR(ISERR(FIND("Future", $U88))=FALSE,ISERR(FIND("Data not identified", $F88))=FALSE,ISERR(FIND("Cannot", $U88))=FALSE)</formula>
    </cfRule>
    <cfRule type="expression" dxfId="3" priority="318">
      <formula>OR(ISERR(FIND("Cleaned", $U88))=FALSE,ISERR(FIND("Ready", $U88))=FALSE)</formula>
    </cfRule>
    <cfRule type="expression" dxfId="2" priority="319">
      <formula>ISERR(FIND("Data preparation", $U88))=FALSE</formula>
    </cfRule>
    <cfRule type="expression" dxfId="1" priority="320">
      <formula>ISERR(FIND("Completed", $U88))=FALSE</formula>
    </cfRule>
    <cfRule type="expression" dxfId="0" priority="321">
      <formula>ISERR(FIND("No longer required", $U88))=FALSE</formula>
    </cfRule>
  </conditionalFormatting>
  <hyperlinks>
    <hyperlink ref="W36" r:id="rId1" xr:uid="{339321AC-DE37-4F8F-8B3A-5DA62CDC43E5}"/>
    <hyperlink ref="T2" r:id="rId2" xr:uid="{0AAED898-DC6A-4F03-8977-C81C529D4DC7}"/>
    <hyperlink ref="T6" r:id="rId3" display="http://www.bangkok.go.th/" xr:uid="{14E2AAE9-CCA1-4FD2-97F3-9C64015E062C}"/>
    <hyperlink ref="T25" r:id="rId4" xr:uid="{469FEF47-9982-4A0F-84F3-13FE7A62270B}"/>
    <hyperlink ref="T34" r:id="rId5" xr:uid="{3C2274CC-9AAF-401A-9D83-338C954C847D}"/>
    <hyperlink ref="W25" r:id="rId6" xr:uid="{2943F4BD-7BFA-48AD-81B9-163B893CC266}"/>
    <hyperlink ref="W34" r:id="rId7" xr:uid="{AD8652D5-AC78-4731-8DDD-59802D2CA508}"/>
    <hyperlink ref="T35" r:id="rId8" xr:uid="{1651F413-04F6-49EF-A202-F0CB42511848}"/>
    <hyperlink ref="W35" r:id="rId9" xr:uid="{A11C11A4-FA10-4D11-B882-4F9BBA90E4B9}"/>
    <hyperlink ref="W4" r:id="rId10" xr:uid="{DD3EE9C4-6F42-4512-AD28-BD3BCFA48BFC}"/>
    <hyperlink ref="T4" r:id="rId11" xr:uid="{2671F15A-0C1F-49DE-AE5C-DFD30F8D19EB}"/>
    <hyperlink ref="W5" r:id="rId12" xr:uid="{C06B1DF8-36F1-4390-8B21-5AD3E1172EAF}"/>
    <hyperlink ref="T5" r:id="rId13" xr:uid="{3E2FC36F-2167-4788-B867-D6AFE559EEE8}"/>
    <hyperlink ref="W3" r:id="rId14" xr:uid="{BB586238-4F06-41D7-8B85-6DBC45DB797B}"/>
    <hyperlink ref="T3" r:id="rId15" xr:uid="{7C1F5282-E849-4A5C-8597-8F0B464A30F5}"/>
    <hyperlink ref="W85" r:id="rId16" xr:uid="{63673581-4DB8-4219-8F18-336BB010E14B}"/>
    <hyperlink ref="W84" r:id="rId17" xr:uid="{D649C1F5-A0ED-4DE8-896A-9A4FDA7B1C2A}"/>
    <hyperlink ref="W37" r:id="rId18" xr:uid="{F7664A6C-1E62-444A-8D6D-B2B09C4D4C2F}"/>
    <hyperlink ref="W76" r:id="rId19" xr:uid="{6696B3A6-8141-4C17-B8C1-F592FF8A0701}"/>
    <hyperlink ref="W75" r:id="rId20" xr:uid="{5F058C0C-D3B4-4CFE-B3DF-395D9AFB480C}"/>
    <hyperlink ref="W40" r:id="rId21" xr:uid="{82F86EA8-4EBB-4FA5-8D1F-A073438D3BC4}"/>
    <hyperlink ref="W50" r:id="rId22" xr:uid="{F8D541D3-979D-426A-88C8-DE6CFFB7CB64}"/>
    <hyperlink ref="T33" r:id="rId23" xr:uid="{DDB375E0-7618-47C0-8A99-6FB157E56446}"/>
    <hyperlink ref="T32" r:id="rId24" xr:uid="{DFA69955-70BD-4239-B5B6-66E6CB1B656F}"/>
    <hyperlink ref="T101" r:id="rId25" xr:uid="{0DE3B7CC-FA0A-4147-9F86-9422C3F4A2A1}"/>
    <hyperlink ref="T107" r:id="rId26" xr:uid="{E40420CA-F082-476F-A696-37F830A5D770}"/>
    <hyperlink ref="T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W170" r:id="rId28" xr:uid="{E8D3AD64-1109-4593-BF85-6325E13B9ED4}"/>
    <hyperlink ref="W169" r:id="rId29" xr:uid="{CC793976-8B1E-4D46-80E4-1A8C2E2C8668}"/>
    <hyperlink ref="K170" r:id="rId30" xr:uid="{793A2BB4-35C2-4392-B180-86A3B189523E}"/>
    <hyperlink ref="K169" r:id="rId31" xr:uid="{375A1514-2A50-40C6-AF7F-22667EA1F6C5}"/>
    <hyperlink ref="W175" r:id="rId32" xr:uid="{4539D320-CF1F-4AD7-AC8A-FCFED17E8EAF}"/>
    <hyperlink ref="T173" r:id="rId33" xr:uid="{7FCE17F7-539A-4F4B-8EE8-EC17329917C8}"/>
    <hyperlink ref="T172" r:id="rId34" xr:uid="{C0870552-9BCA-4435-A002-45579AA061F8}"/>
    <hyperlink ref="T171" r:id="rId35" xr:uid="{C4EA3EC9-AA72-4837-A09C-E8C2C1890704}"/>
    <hyperlink ref="T176" r:id="rId36" xr:uid="{53197098-6EF0-4B56-86B3-DD4C6AEB1AFF}"/>
    <hyperlink ref="W130" r:id="rId37" xr:uid="{A7F5A979-A104-4AFC-9200-CF0867C024B8}"/>
    <hyperlink ref="W91" r:id="rId38" xr:uid="{D0D6CA9B-1B3D-4DB1-A287-191D8AEEBB68}"/>
    <hyperlink ref="W90" r:id="rId39" xr:uid="{6D5668FB-7887-4179-B285-F7435095B4A2}"/>
    <hyperlink ref="K91" r:id="rId40" xr:uid="{9D393E10-A7B3-49C6-AF18-7C453A75297A}"/>
    <hyperlink ref="K90" r:id="rId41" xr:uid="{E077251B-A289-42E3-9749-496FB5498FFE}"/>
    <hyperlink ref="W126" r:id="rId42" xr:uid="{0A82854A-65B6-4651-8C69-38DA0CB8E2A9}"/>
    <hyperlink ref="W121" r:id="rId43" xr:uid="{D9B75098-543B-406C-8F52-1C0A9AA99D29}"/>
    <hyperlink ref="T94" r:id="rId44" xr:uid="{0AF9A6B8-F9B5-4620-9751-3ABA4C44E86B}"/>
    <hyperlink ref="T93" r:id="rId45" xr:uid="{C58D0FFC-B11F-4EAB-9A77-D759ACD6BED8}"/>
    <hyperlink ref="T92" r:id="rId46" xr:uid="{EB1745BC-59D1-45E0-81F0-65F7EB018EB5}"/>
    <hyperlink ref="T96" r:id="rId47" xr:uid="{E6710642-89B4-42DA-9476-8C3287695B1C}"/>
    <hyperlink ref="T178" r:id="rId48" display="http://www.bangkok.go.th/" xr:uid="{7FDC9CFA-3DBF-49F8-B404-8A5926FE75DD}"/>
    <hyperlink ref="T177" r:id="rId49" xr:uid="{430181F3-9E54-4484-AFE8-52DA735A3656}"/>
  </hyperlinks>
  <pageMargins left="0.7" right="0.7" top="0.75" bottom="0.75" header="0.3" footer="0.3"/>
  <pageSetup paperSize="9" orientation="portrait" r:id="rId50"/>
  <legacyDrawing r:id="rId5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G89"/>
  <sheetViews>
    <sheetView zoomScaleNormal="100" workbookViewId="0">
      <pane ySplit="1" topLeftCell="A2" activePane="bottomLeft" state="frozen"/>
      <selection pane="bottomLeft" activeCell="C11" sqref="C11"/>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s>
  <sheetData>
    <row r="1" spans="1:7" s="4" customFormat="1" ht="30" customHeight="1" x14ac:dyDescent="0.25">
      <c r="A1" s="207" t="s">
        <v>499</v>
      </c>
      <c r="B1" s="207" t="s">
        <v>1175</v>
      </c>
      <c r="C1" s="207" t="s">
        <v>500</v>
      </c>
      <c r="D1" s="207" t="s">
        <v>413</v>
      </c>
      <c r="E1" s="207" t="s">
        <v>501</v>
      </c>
      <c r="F1" s="207" t="s">
        <v>1191</v>
      </c>
      <c r="G1" s="207" t="s">
        <v>415</v>
      </c>
    </row>
    <row r="2" spans="1:7" x14ac:dyDescent="0.25">
      <c r="A2" t="s">
        <v>507</v>
      </c>
      <c r="B2" s="90" t="s">
        <v>553</v>
      </c>
      <c r="C2" s="90" t="s">
        <v>545</v>
      </c>
      <c r="D2" s="90" t="s">
        <v>546</v>
      </c>
      <c r="E2" s="91">
        <v>343085</v>
      </c>
      <c r="F2" s="90"/>
      <c r="G2" s="90" t="s">
        <v>554</v>
      </c>
    </row>
    <row r="3" spans="1:7" x14ac:dyDescent="0.25">
      <c r="A3" t="s">
        <v>507</v>
      </c>
      <c r="B3" s="90" t="s">
        <v>553</v>
      </c>
      <c r="C3" s="90" t="s">
        <v>546</v>
      </c>
      <c r="D3" s="90"/>
      <c r="E3" s="92">
        <v>95</v>
      </c>
      <c r="F3" s="90"/>
      <c r="G3" s="90"/>
    </row>
    <row r="4" spans="1:7" x14ac:dyDescent="0.25">
      <c r="A4" t="s">
        <v>507</v>
      </c>
      <c r="B4" s="90" t="s">
        <v>553</v>
      </c>
      <c r="C4" s="90" t="s">
        <v>537</v>
      </c>
      <c r="D4" s="90" t="s">
        <v>546</v>
      </c>
      <c r="E4" s="92">
        <v>37</v>
      </c>
      <c r="F4" s="90"/>
      <c r="G4" s="90"/>
    </row>
    <row r="5" spans="1:7" x14ac:dyDescent="0.25">
      <c r="A5" t="s">
        <v>507</v>
      </c>
      <c r="B5" s="90" t="s">
        <v>553</v>
      </c>
      <c r="C5" s="90" t="s">
        <v>547</v>
      </c>
      <c r="D5" s="90" t="s">
        <v>546</v>
      </c>
      <c r="E5" s="91">
        <v>8251</v>
      </c>
      <c r="F5" s="90"/>
      <c r="G5" s="90" t="s">
        <v>556</v>
      </c>
    </row>
    <row r="6" spans="1:7" x14ac:dyDescent="0.25">
      <c r="A6" t="s">
        <v>507</v>
      </c>
      <c r="B6" s="90" t="s">
        <v>553</v>
      </c>
      <c r="C6" s="90" t="s">
        <v>545</v>
      </c>
      <c r="D6" s="90" t="s">
        <v>557</v>
      </c>
      <c r="E6" s="91">
        <v>1137</v>
      </c>
      <c r="F6" s="90"/>
      <c r="G6" s="90"/>
    </row>
    <row r="7" spans="1:7" x14ac:dyDescent="0.25">
      <c r="A7" t="s">
        <v>508</v>
      </c>
      <c r="B7" s="90" t="s">
        <v>558</v>
      </c>
      <c r="C7" s="90" t="s">
        <v>545</v>
      </c>
      <c r="D7" s="90" t="s">
        <v>559</v>
      </c>
      <c r="E7" s="91">
        <v>154061</v>
      </c>
      <c r="F7" s="90"/>
      <c r="G7" s="90" t="s">
        <v>560</v>
      </c>
    </row>
    <row r="8" spans="1:7" x14ac:dyDescent="0.25">
      <c r="A8" t="s">
        <v>508</v>
      </c>
      <c r="B8" s="90" t="s">
        <v>558</v>
      </c>
      <c r="C8" s="90" t="s">
        <v>545</v>
      </c>
      <c r="D8" s="90" t="s">
        <v>561</v>
      </c>
      <c r="E8" s="91">
        <v>6436</v>
      </c>
      <c r="F8" s="90"/>
      <c r="G8" s="94" t="s">
        <v>562</v>
      </c>
    </row>
    <row r="9" spans="1:7" x14ac:dyDescent="0.25">
      <c r="A9" t="s">
        <v>509</v>
      </c>
      <c r="B9" s="90" t="s">
        <v>563</v>
      </c>
      <c r="C9" s="90" t="s">
        <v>545</v>
      </c>
      <c r="D9" s="90" t="s">
        <v>564</v>
      </c>
      <c r="E9" s="91">
        <v>60510</v>
      </c>
      <c r="F9" s="90"/>
      <c r="G9" s="90" t="s">
        <v>565</v>
      </c>
    </row>
    <row r="10" spans="1:7" x14ac:dyDescent="0.25">
      <c r="A10" t="s">
        <v>509</v>
      </c>
      <c r="B10" s="90" t="s">
        <v>563</v>
      </c>
      <c r="C10" s="90" t="s">
        <v>545</v>
      </c>
      <c r="D10" s="90" t="s">
        <v>566</v>
      </c>
      <c r="E10" s="91">
        <v>11651</v>
      </c>
      <c r="F10" s="90"/>
      <c r="G10" s="94" t="s">
        <v>567</v>
      </c>
    </row>
    <row r="11" spans="1:7" x14ac:dyDescent="0.25">
      <c r="A11" t="s">
        <v>509</v>
      </c>
      <c r="B11" s="90" t="s">
        <v>563</v>
      </c>
      <c r="C11" s="90" t="s">
        <v>545</v>
      </c>
      <c r="D11" s="90" t="s">
        <v>568</v>
      </c>
      <c r="E11" s="91">
        <v>1029</v>
      </c>
      <c r="F11" s="90"/>
      <c r="G11" s="90"/>
    </row>
    <row r="12" spans="1:7" x14ac:dyDescent="0.25">
      <c r="A12" t="s">
        <v>510</v>
      </c>
      <c r="B12" s="90" t="s">
        <v>569</v>
      </c>
      <c r="C12" s="90" t="s">
        <v>545</v>
      </c>
      <c r="D12" s="90" t="s">
        <v>570</v>
      </c>
      <c r="E12" s="91">
        <v>33791</v>
      </c>
      <c r="F12" s="90"/>
      <c r="G12" s="90" t="s">
        <v>571</v>
      </c>
    </row>
    <row r="13" spans="1:7" x14ac:dyDescent="0.25">
      <c r="A13" t="s">
        <v>510</v>
      </c>
      <c r="B13" s="90" t="s">
        <v>569</v>
      </c>
      <c r="C13" s="90" t="s">
        <v>545</v>
      </c>
      <c r="D13" s="90" t="s">
        <v>572</v>
      </c>
      <c r="E13" s="91">
        <v>50</v>
      </c>
      <c r="F13" s="90"/>
      <c r="G13" s="90"/>
    </row>
    <row r="14" spans="1:7" x14ac:dyDescent="0.25">
      <c r="A14" t="s">
        <v>510</v>
      </c>
      <c r="B14" s="90" t="s">
        <v>569</v>
      </c>
      <c r="C14" s="90" t="s">
        <v>545</v>
      </c>
      <c r="D14" s="90" t="s">
        <v>573</v>
      </c>
      <c r="E14" s="91">
        <v>22</v>
      </c>
      <c r="F14" s="90"/>
      <c r="G14" s="90"/>
    </row>
    <row r="15" spans="1:7" x14ac:dyDescent="0.25">
      <c r="A15" t="s">
        <v>510</v>
      </c>
      <c r="B15" s="90" t="s">
        <v>569</v>
      </c>
      <c r="C15" s="90" t="s">
        <v>545</v>
      </c>
      <c r="D15" s="90" t="s">
        <v>574</v>
      </c>
      <c r="E15" s="91">
        <v>10</v>
      </c>
      <c r="F15" s="90"/>
      <c r="G15" s="90"/>
    </row>
    <row r="16" spans="1:7" x14ac:dyDescent="0.25">
      <c r="A16" t="s">
        <v>511</v>
      </c>
      <c r="B16" s="90" t="s">
        <v>575</v>
      </c>
      <c r="C16" s="90" t="s">
        <v>545</v>
      </c>
      <c r="D16" s="90" t="s">
        <v>576</v>
      </c>
      <c r="E16" s="91">
        <v>12735</v>
      </c>
      <c r="F16" s="90"/>
      <c r="G16" s="90" t="s">
        <v>577</v>
      </c>
    </row>
    <row r="17" spans="1:7" x14ac:dyDescent="0.25">
      <c r="A17" t="s">
        <v>511</v>
      </c>
      <c r="B17" s="90" t="s">
        <v>575</v>
      </c>
      <c r="C17" s="90" t="s">
        <v>545</v>
      </c>
      <c r="D17" s="90" t="s">
        <v>578</v>
      </c>
      <c r="E17" s="91">
        <v>2415</v>
      </c>
      <c r="F17" s="90"/>
      <c r="G17" s="94" t="s">
        <v>579</v>
      </c>
    </row>
    <row r="18" spans="1:7" x14ac:dyDescent="0.25">
      <c r="A18" t="s">
        <v>512</v>
      </c>
      <c r="B18" s="90" t="s">
        <v>580</v>
      </c>
      <c r="C18" s="90" t="s">
        <v>545</v>
      </c>
      <c r="D18" s="90" t="s">
        <v>581</v>
      </c>
      <c r="E18" s="91">
        <v>457453</v>
      </c>
      <c r="F18" s="90"/>
      <c r="G18" s="90" t="s">
        <v>582</v>
      </c>
    </row>
    <row r="19" spans="1:7" x14ac:dyDescent="0.25">
      <c r="A19" t="s">
        <v>513</v>
      </c>
      <c r="B19" s="90" t="s">
        <v>580</v>
      </c>
      <c r="C19" s="90" t="s">
        <v>537</v>
      </c>
      <c r="D19" s="90" t="s">
        <v>583</v>
      </c>
      <c r="E19" s="91">
        <v>398945</v>
      </c>
      <c r="F19" s="90"/>
      <c r="G19" s="90" t="s">
        <v>584</v>
      </c>
    </row>
    <row r="20" spans="1:7" x14ac:dyDescent="0.25">
      <c r="A20" t="s">
        <v>514</v>
      </c>
      <c r="B20" s="90" t="s">
        <v>580</v>
      </c>
      <c r="C20" s="90" t="s">
        <v>545</v>
      </c>
      <c r="D20" s="90" t="s">
        <v>585</v>
      </c>
      <c r="E20" s="91">
        <v>72391</v>
      </c>
      <c r="F20" s="90"/>
      <c r="G20" s="90" t="s">
        <v>586</v>
      </c>
    </row>
    <row r="21" spans="1:7" x14ac:dyDescent="0.25">
      <c r="A21" t="s">
        <v>514</v>
      </c>
      <c r="B21" s="90" t="s">
        <v>580</v>
      </c>
      <c r="C21" s="90" t="s">
        <v>545</v>
      </c>
      <c r="D21" s="90" t="s">
        <v>587</v>
      </c>
      <c r="E21" s="91">
        <v>19245</v>
      </c>
      <c r="F21" s="90"/>
      <c r="G21" s="90" t="s">
        <v>588</v>
      </c>
    </row>
    <row r="22" spans="1:7" x14ac:dyDescent="0.25">
      <c r="A22" t="s">
        <v>514</v>
      </c>
      <c r="B22" s="90" t="s">
        <v>580</v>
      </c>
      <c r="C22" s="90" t="s">
        <v>545</v>
      </c>
      <c r="D22" s="90" t="s">
        <v>589</v>
      </c>
      <c r="E22" s="91">
        <v>10</v>
      </c>
      <c r="F22" s="90"/>
      <c r="G22" s="90"/>
    </row>
    <row r="23" spans="1:7" x14ac:dyDescent="0.25">
      <c r="A23" t="s">
        <v>514</v>
      </c>
      <c r="B23" s="90" t="s">
        <v>580</v>
      </c>
      <c r="C23" s="90" t="s">
        <v>537</v>
      </c>
      <c r="D23" s="90" t="s">
        <v>589</v>
      </c>
      <c r="E23" s="91">
        <v>3</v>
      </c>
      <c r="F23" s="90"/>
      <c r="G23" s="90"/>
    </row>
    <row r="24" spans="1:7" x14ac:dyDescent="0.25">
      <c r="A24" t="s">
        <v>515</v>
      </c>
      <c r="B24" s="90" t="s">
        <v>590</v>
      </c>
      <c r="C24" s="90" t="s">
        <v>545</v>
      </c>
      <c r="D24" s="90" t="s">
        <v>591</v>
      </c>
      <c r="E24" s="91">
        <v>1956</v>
      </c>
      <c r="F24" s="90"/>
      <c r="G24" s="90" t="s">
        <v>592</v>
      </c>
    </row>
    <row r="25" spans="1:7" x14ac:dyDescent="0.25">
      <c r="A25" t="s">
        <v>516</v>
      </c>
      <c r="B25" s="90" t="s">
        <v>593</v>
      </c>
      <c r="C25" s="90" t="s">
        <v>545</v>
      </c>
      <c r="D25" s="90" t="s">
        <v>594</v>
      </c>
      <c r="E25" s="92">
        <v>816</v>
      </c>
      <c r="F25" s="90"/>
      <c r="G25" s="90" t="s">
        <v>595</v>
      </c>
    </row>
    <row r="26" spans="1:7" x14ac:dyDescent="0.25">
      <c r="A26" t="s">
        <v>596</v>
      </c>
      <c r="B26" s="90" t="s">
        <v>597</v>
      </c>
      <c r="C26" s="90" t="s">
        <v>537</v>
      </c>
      <c r="D26" s="90" t="s">
        <v>598</v>
      </c>
      <c r="E26" s="92">
        <v>52267</v>
      </c>
      <c r="F26" s="90"/>
      <c r="G26" s="90" t="s">
        <v>599</v>
      </c>
    </row>
    <row r="27" spans="1:7" x14ac:dyDescent="0.25">
      <c r="A27" t="s">
        <v>596</v>
      </c>
      <c r="B27" s="90" t="s">
        <v>597</v>
      </c>
      <c r="C27" s="90" t="s">
        <v>537</v>
      </c>
      <c r="D27" s="90" t="s">
        <v>600</v>
      </c>
      <c r="E27" s="92">
        <v>206</v>
      </c>
      <c r="F27" s="90"/>
      <c r="G27" s="90"/>
    </row>
    <row r="28" spans="1:7" x14ac:dyDescent="0.25">
      <c r="A28" t="s">
        <v>596</v>
      </c>
      <c r="B28" s="90" t="s">
        <v>597</v>
      </c>
      <c r="C28" s="90" t="s">
        <v>537</v>
      </c>
      <c r="D28" s="90" t="s">
        <v>601</v>
      </c>
      <c r="E28" s="92">
        <v>41</v>
      </c>
      <c r="F28" s="90"/>
      <c r="G28" s="90"/>
    </row>
    <row r="29" spans="1:7" x14ac:dyDescent="0.25">
      <c r="A29" t="s">
        <v>596</v>
      </c>
      <c r="B29" s="90" t="s">
        <v>597</v>
      </c>
      <c r="C29" s="90" t="s">
        <v>537</v>
      </c>
      <c r="D29" s="90" t="s">
        <v>602</v>
      </c>
      <c r="E29" s="92">
        <v>22</v>
      </c>
      <c r="F29" s="90"/>
      <c r="G29" s="90"/>
    </row>
    <row r="30" spans="1:7" x14ac:dyDescent="0.25">
      <c r="A30" t="s">
        <v>596</v>
      </c>
      <c r="B30" s="90" t="s">
        <v>597</v>
      </c>
      <c r="C30" s="90" t="s">
        <v>545</v>
      </c>
      <c r="D30" s="90" t="s">
        <v>598</v>
      </c>
      <c r="E30" s="92">
        <v>248</v>
      </c>
      <c r="F30" s="90"/>
      <c r="G30" s="90"/>
    </row>
    <row r="31" spans="1:7" x14ac:dyDescent="0.25">
      <c r="A31" t="s">
        <v>596</v>
      </c>
      <c r="B31" s="90" t="s">
        <v>597</v>
      </c>
      <c r="C31" s="90" t="s">
        <v>545</v>
      </c>
      <c r="D31" s="90" t="s">
        <v>600</v>
      </c>
      <c r="E31" s="92">
        <v>246</v>
      </c>
      <c r="F31" s="90"/>
      <c r="G31" s="90"/>
    </row>
    <row r="32" spans="1:7" x14ac:dyDescent="0.25">
      <c r="A32" t="s">
        <v>517</v>
      </c>
      <c r="B32" s="90" t="s">
        <v>603</v>
      </c>
      <c r="C32" s="90" t="s">
        <v>548</v>
      </c>
      <c r="D32" s="90"/>
      <c r="E32" s="91">
        <v>3392</v>
      </c>
      <c r="F32" s="90"/>
      <c r="G32" s="90" t="s">
        <v>604</v>
      </c>
    </row>
    <row r="33" spans="1:7" x14ac:dyDescent="0.25">
      <c r="A33" t="s">
        <v>517</v>
      </c>
      <c r="B33" s="90" t="s">
        <v>603</v>
      </c>
      <c r="C33" s="90" t="s">
        <v>537</v>
      </c>
      <c r="D33" s="90" t="s">
        <v>548</v>
      </c>
      <c r="E33" s="91">
        <v>86020</v>
      </c>
      <c r="F33" s="90"/>
      <c r="G33" s="90" t="s">
        <v>605</v>
      </c>
    </row>
    <row r="34" spans="1:7" x14ac:dyDescent="0.25">
      <c r="A34" t="s">
        <v>517</v>
      </c>
      <c r="B34" s="90" t="s">
        <v>603</v>
      </c>
      <c r="C34" s="90" t="s">
        <v>537</v>
      </c>
      <c r="D34" s="90" t="s">
        <v>606</v>
      </c>
      <c r="E34" s="91">
        <v>2082</v>
      </c>
      <c r="F34" s="90"/>
      <c r="G34" s="90" t="s">
        <v>607</v>
      </c>
    </row>
    <row r="35" spans="1:7" x14ac:dyDescent="0.25">
      <c r="A35" t="s">
        <v>518</v>
      </c>
      <c r="B35" s="90" t="s">
        <v>608</v>
      </c>
      <c r="C35" s="90" t="s">
        <v>537</v>
      </c>
      <c r="D35" s="90" t="s">
        <v>549</v>
      </c>
      <c r="E35" s="91">
        <v>1036820</v>
      </c>
      <c r="F35" s="90"/>
      <c r="G35" s="90" t="s">
        <v>609</v>
      </c>
    </row>
    <row r="36" spans="1:7" x14ac:dyDescent="0.25">
      <c r="A36" t="s">
        <v>518</v>
      </c>
      <c r="B36" s="90" t="s">
        <v>608</v>
      </c>
      <c r="C36" s="90" t="s">
        <v>549</v>
      </c>
      <c r="D36" s="90"/>
      <c r="E36" s="91">
        <v>2357</v>
      </c>
      <c r="F36" s="90"/>
      <c r="G36" s="90"/>
    </row>
    <row r="37" spans="1:7" x14ac:dyDescent="0.25">
      <c r="A37" t="s">
        <v>518</v>
      </c>
      <c r="B37" s="90" t="s">
        <v>608</v>
      </c>
      <c r="C37" s="90" t="s">
        <v>547</v>
      </c>
      <c r="D37" s="90" t="s">
        <v>610</v>
      </c>
      <c r="E37" s="91">
        <v>243577</v>
      </c>
      <c r="F37" s="90"/>
      <c r="G37" s="90" t="s">
        <v>611</v>
      </c>
    </row>
    <row r="38" spans="1:7" x14ac:dyDescent="0.25">
      <c r="A38" t="s">
        <v>518</v>
      </c>
      <c r="B38" s="90" t="s">
        <v>608</v>
      </c>
      <c r="C38" s="90" t="s">
        <v>547</v>
      </c>
      <c r="D38" s="90" t="s">
        <v>612</v>
      </c>
      <c r="E38" s="91">
        <v>49037</v>
      </c>
      <c r="F38" s="90"/>
      <c r="G38" s="93" t="s">
        <v>613</v>
      </c>
    </row>
    <row r="39" spans="1:7" x14ac:dyDescent="0.25">
      <c r="A39" t="s">
        <v>518</v>
      </c>
      <c r="B39" s="90" t="s">
        <v>608</v>
      </c>
      <c r="C39" s="90" t="s">
        <v>547</v>
      </c>
      <c r="D39" s="90" t="s">
        <v>614</v>
      </c>
      <c r="E39" s="91">
        <v>32690</v>
      </c>
      <c r="F39" s="90"/>
      <c r="G39" s="90" t="s">
        <v>615</v>
      </c>
    </row>
    <row r="40" spans="1:7" x14ac:dyDescent="0.25">
      <c r="A40" t="s">
        <v>518</v>
      </c>
      <c r="B40" s="90" t="s">
        <v>608</v>
      </c>
      <c r="C40" s="90" t="s">
        <v>547</v>
      </c>
      <c r="D40" s="90" t="s">
        <v>616</v>
      </c>
      <c r="E40" s="91">
        <v>7382</v>
      </c>
      <c r="F40" s="90"/>
      <c r="G40" s="90" t="s">
        <v>617</v>
      </c>
    </row>
    <row r="41" spans="1:7" x14ac:dyDescent="0.25">
      <c r="A41" t="s">
        <v>518</v>
      </c>
      <c r="B41" s="90" t="s">
        <v>608</v>
      </c>
      <c r="C41" s="90" t="s">
        <v>547</v>
      </c>
      <c r="D41" s="90" t="s">
        <v>618</v>
      </c>
      <c r="E41" s="91">
        <v>1872</v>
      </c>
      <c r="F41" s="90"/>
      <c r="G41" s="90" t="s">
        <v>619</v>
      </c>
    </row>
    <row r="42" spans="1:7" x14ac:dyDescent="0.25">
      <c r="A42" t="s">
        <v>519</v>
      </c>
      <c r="B42" s="90" t="s">
        <v>620</v>
      </c>
      <c r="C42" s="90" t="s">
        <v>541</v>
      </c>
      <c r="D42" s="90" t="s">
        <v>621</v>
      </c>
      <c r="E42" s="91">
        <v>73881</v>
      </c>
      <c r="F42" s="90"/>
      <c r="G42" s="90" t="s">
        <v>622</v>
      </c>
    </row>
    <row r="43" spans="1:7" x14ac:dyDescent="0.25">
      <c r="A43" t="s">
        <v>520</v>
      </c>
      <c r="B43" s="90" t="s">
        <v>623</v>
      </c>
      <c r="C43" s="90" t="s">
        <v>537</v>
      </c>
      <c r="D43" s="90" t="s">
        <v>624</v>
      </c>
      <c r="E43" s="91">
        <v>31943</v>
      </c>
      <c r="F43" s="94"/>
      <c r="G43" s="94" t="s">
        <v>625</v>
      </c>
    </row>
    <row r="44" spans="1:7" x14ac:dyDescent="0.25">
      <c r="A44" t="s">
        <v>521</v>
      </c>
      <c r="B44" s="90" t="s">
        <v>626</v>
      </c>
      <c r="C44" s="90" t="s">
        <v>537</v>
      </c>
      <c r="D44" s="90" t="s">
        <v>627</v>
      </c>
      <c r="E44" s="91">
        <v>24284</v>
      </c>
      <c r="F44" s="94"/>
      <c r="G44" s="94" t="s">
        <v>628</v>
      </c>
    </row>
    <row r="45" spans="1:7" x14ac:dyDescent="0.25">
      <c r="A45" t="s">
        <v>629</v>
      </c>
      <c r="B45" s="90" t="s">
        <v>630</v>
      </c>
      <c r="C45" s="90" t="s">
        <v>541</v>
      </c>
      <c r="D45" s="90" t="s">
        <v>631</v>
      </c>
      <c r="E45" s="91">
        <v>5503</v>
      </c>
      <c r="F45" s="94"/>
      <c r="G45" s="94" t="s">
        <v>632</v>
      </c>
    </row>
    <row r="46" spans="1:7" x14ac:dyDescent="0.25">
      <c r="A46" t="s">
        <v>633</v>
      </c>
      <c r="B46" s="90" t="s">
        <v>634</v>
      </c>
      <c r="C46" s="90" t="s">
        <v>537</v>
      </c>
      <c r="D46" s="90" t="s">
        <v>635</v>
      </c>
      <c r="E46" s="91">
        <v>17542</v>
      </c>
      <c r="F46" s="90"/>
      <c r="G46" s="90" t="s">
        <v>636</v>
      </c>
    </row>
    <row r="47" spans="1:7" x14ac:dyDescent="0.25">
      <c r="A47" t="s">
        <v>522</v>
      </c>
      <c r="B47" s="90" t="s">
        <v>637</v>
      </c>
      <c r="C47" s="90" t="s">
        <v>541</v>
      </c>
      <c r="D47" s="90" t="s">
        <v>638</v>
      </c>
      <c r="E47" s="91">
        <v>97466</v>
      </c>
      <c r="F47" s="90"/>
      <c r="G47" s="90" t="s">
        <v>639</v>
      </c>
    </row>
    <row r="48" spans="1:7" x14ac:dyDescent="0.25">
      <c r="A48" t="s">
        <v>523</v>
      </c>
      <c r="B48" s="90" t="s">
        <v>640</v>
      </c>
      <c r="C48" s="90" t="s">
        <v>537</v>
      </c>
      <c r="D48" s="90" t="s">
        <v>641</v>
      </c>
      <c r="E48" s="91">
        <v>100217</v>
      </c>
      <c r="F48" s="94"/>
      <c r="G48" s="94" t="s">
        <v>642</v>
      </c>
    </row>
    <row r="49" spans="1:7" x14ac:dyDescent="0.25">
      <c r="A49" t="s">
        <v>524</v>
      </c>
      <c r="B49" s="90" t="s">
        <v>643</v>
      </c>
      <c r="C49" s="90" t="s">
        <v>541</v>
      </c>
      <c r="D49" s="90" t="s">
        <v>644</v>
      </c>
      <c r="E49" s="91">
        <v>139617</v>
      </c>
      <c r="F49" s="90"/>
      <c r="G49" s="90" t="s">
        <v>645</v>
      </c>
    </row>
    <row r="50" spans="1:7" x14ac:dyDescent="0.25">
      <c r="A50" t="s">
        <v>646</v>
      </c>
      <c r="B50" s="90" t="s">
        <v>647</v>
      </c>
      <c r="C50" s="90" t="s">
        <v>541</v>
      </c>
      <c r="D50" s="90" t="s">
        <v>648</v>
      </c>
      <c r="E50" s="91">
        <v>114350</v>
      </c>
      <c r="F50" s="90"/>
      <c r="G50" s="90" t="s">
        <v>649</v>
      </c>
    </row>
    <row r="51" spans="1:7" x14ac:dyDescent="0.25">
      <c r="A51" t="s">
        <v>525</v>
      </c>
      <c r="B51" s="90" t="s">
        <v>650</v>
      </c>
      <c r="C51" s="90" t="s">
        <v>537</v>
      </c>
      <c r="D51" s="90" t="s">
        <v>651</v>
      </c>
      <c r="E51" s="91">
        <v>253978</v>
      </c>
      <c r="F51" s="90"/>
      <c r="G51" s="94" t="s">
        <v>652</v>
      </c>
    </row>
    <row r="52" spans="1:7" x14ac:dyDescent="0.25">
      <c r="A52" t="s">
        <v>525</v>
      </c>
      <c r="B52" s="90" t="s">
        <v>650</v>
      </c>
      <c r="C52" s="90" t="s">
        <v>537</v>
      </c>
      <c r="D52" s="90" t="s">
        <v>653</v>
      </c>
      <c r="E52" s="91">
        <v>15</v>
      </c>
      <c r="F52" s="90"/>
      <c r="G52" s="94"/>
    </row>
    <row r="53" spans="1:7" x14ac:dyDescent="0.25">
      <c r="A53" t="s">
        <v>525</v>
      </c>
      <c r="B53" s="90" t="s">
        <v>650</v>
      </c>
      <c r="C53" s="90" t="s">
        <v>545</v>
      </c>
      <c r="D53" s="90" t="s">
        <v>651</v>
      </c>
      <c r="E53" s="91">
        <v>53</v>
      </c>
      <c r="F53" s="90"/>
      <c r="G53" s="94"/>
    </row>
    <row r="54" spans="1:7" x14ac:dyDescent="0.25">
      <c r="A54" t="s">
        <v>525</v>
      </c>
      <c r="B54" s="90" t="s">
        <v>650</v>
      </c>
      <c r="C54" s="90" t="s">
        <v>545</v>
      </c>
      <c r="D54" s="90" t="s">
        <v>653</v>
      </c>
      <c r="E54" s="91">
        <v>2495</v>
      </c>
      <c r="F54" s="90"/>
      <c r="G54" s="94" t="s">
        <v>654</v>
      </c>
    </row>
    <row r="55" spans="1:7" x14ac:dyDescent="0.25">
      <c r="A55" t="s">
        <v>526</v>
      </c>
      <c r="B55" s="90" t="s">
        <v>655</v>
      </c>
      <c r="C55" s="90" t="s">
        <v>537</v>
      </c>
      <c r="D55" s="90" t="s">
        <v>655</v>
      </c>
      <c r="E55" s="91">
        <v>924972</v>
      </c>
      <c r="F55" s="90"/>
      <c r="G55" s="90" t="s">
        <v>656</v>
      </c>
    </row>
    <row r="56" spans="1:7" x14ac:dyDescent="0.25">
      <c r="A56" t="s">
        <v>527</v>
      </c>
      <c r="B56" s="90" t="s">
        <v>657</v>
      </c>
      <c r="C56" s="90" t="s">
        <v>537</v>
      </c>
      <c r="D56" s="90" t="s">
        <v>657</v>
      </c>
      <c r="E56" s="91">
        <v>356890</v>
      </c>
      <c r="F56" s="90"/>
      <c r="G56" s="90" t="s">
        <v>658</v>
      </c>
    </row>
    <row r="57" spans="1:7" x14ac:dyDescent="0.25">
      <c r="A57" t="s">
        <v>528</v>
      </c>
      <c r="B57" s="90" t="s">
        <v>659</v>
      </c>
      <c r="C57" s="90" t="s">
        <v>550</v>
      </c>
      <c r="D57" s="90"/>
      <c r="E57" s="91">
        <v>394005</v>
      </c>
      <c r="F57" s="90"/>
      <c r="G57" s="90" t="s">
        <v>660</v>
      </c>
    </row>
    <row r="58" spans="1:7" x14ac:dyDescent="0.25">
      <c r="A58" t="s">
        <v>529</v>
      </c>
      <c r="B58" s="90" t="s">
        <v>661</v>
      </c>
      <c r="C58" s="90" t="s">
        <v>537</v>
      </c>
      <c r="D58" s="90" t="s">
        <v>661</v>
      </c>
      <c r="E58" s="91">
        <v>6309</v>
      </c>
      <c r="F58" s="94"/>
      <c r="G58" s="94" t="s">
        <v>662</v>
      </c>
    </row>
    <row r="59" spans="1:7" x14ac:dyDescent="0.25">
      <c r="A59" t="s">
        <v>663</v>
      </c>
      <c r="B59" s="90" t="s">
        <v>664</v>
      </c>
      <c r="C59" s="90" t="s">
        <v>537</v>
      </c>
      <c r="D59" s="90" t="s">
        <v>665</v>
      </c>
      <c r="E59" s="91">
        <v>326229</v>
      </c>
      <c r="F59" s="90"/>
      <c r="G59" s="90" t="s">
        <v>666</v>
      </c>
    </row>
    <row r="60" spans="1:7" x14ac:dyDescent="0.25">
      <c r="A60" t="s">
        <v>530</v>
      </c>
      <c r="B60" s="90" t="s">
        <v>667</v>
      </c>
      <c r="C60" s="90" t="s">
        <v>537</v>
      </c>
      <c r="D60" s="90" t="s">
        <v>668</v>
      </c>
      <c r="E60" s="91">
        <v>151404</v>
      </c>
      <c r="F60" s="90"/>
      <c r="G60" s="90" t="s">
        <v>669</v>
      </c>
    </row>
    <row r="61" spans="1:7" x14ac:dyDescent="0.25">
      <c r="A61" t="s">
        <v>531</v>
      </c>
      <c r="B61" s="90" t="s">
        <v>670</v>
      </c>
      <c r="C61" s="90" t="s">
        <v>537</v>
      </c>
      <c r="D61" s="90" t="s">
        <v>671</v>
      </c>
      <c r="E61" s="91">
        <v>156117</v>
      </c>
      <c r="F61" s="90"/>
      <c r="G61" s="90" t="s">
        <v>672</v>
      </c>
    </row>
    <row r="62" spans="1:7" x14ac:dyDescent="0.25">
      <c r="A62" t="s">
        <v>532</v>
      </c>
      <c r="B62" s="90" t="s">
        <v>673</v>
      </c>
      <c r="C62" s="90" t="s">
        <v>537</v>
      </c>
      <c r="D62" s="90" t="s">
        <v>674</v>
      </c>
      <c r="E62" s="91">
        <v>18994</v>
      </c>
      <c r="F62" s="90"/>
      <c r="G62" s="90" t="s">
        <v>675</v>
      </c>
    </row>
    <row r="63" spans="1:7" x14ac:dyDescent="0.25">
      <c r="A63" t="s">
        <v>533</v>
      </c>
      <c r="B63" s="90" t="s">
        <v>676</v>
      </c>
      <c r="C63" s="90" t="s">
        <v>537</v>
      </c>
      <c r="D63" s="90" t="s">
        <v>677</v>
      </c>
      <c r="E63" s="91">
        <v>5327</v>
      </c>
      <c r="F63" s="90"/>
      <c r="G63" s="90" t="s">
        <v>678</v>
      </c>
    </row>
    <row r="64" spans="1:7" x14ac:dyDescent="0.25">
      <c r="A64" t="s">
        <v>533</v>
      </c>
      <c r="B64" s="90" t="s">
        <v>676</v>
      </c>
      <c r="C64" s="90" t="s">
        <v>537</v>
      </c>
      <c r="D64" s="90" t="s">
        <v>551</v>
      </c>
      <c r="E64" s="91">
        <v>2300</v>
      </c>
      <c r="F64" s="90"/>
      <c r="G64" s="90" t="s">
        <v>679</v>
      </c>
    </row>
    <row r="65" spans="1:7" x14ac:dyDescent="0.25">
      <c r="A65" t="s">
        <v>533</v>
      </c>
      <c r="B65" s="90" t="s">
        <v>676</v>
      </c>
      <c r="C65" s="90" t="s">
        <v>545</v>
      </c>
      <c r="D65" s="90" t="s">
        <v>680</v>
      </c>
      <c r="E65" s="91">
        <v>7350</v>
      </c>
      <c r="F65" s="90"/>
      <c r="G65" s="90" t="s">
        <v>681</v>
      </c>
    </row>
    <row r="66" spans="1:7" x14ac:dyDescent="0.25">
      <c r="A66" t="s">
        <v>533</v>
      </c>
      <c r="B66" s="90" t="s">
        <v>676</v>
      </c>
      <c r="C66" s="90" t="s">
        <v>551</v>
      </c>
      <c r="D66" s="90"/>
      <c r="E66" s="91">
        <v>1678</v>
      </c>
      <c r="F66" s="90"/>
      <c r="G66" s="90"/>
    </row>
    <row r="67" spans="1:7" x14ac:dyDescent="0.25">
      <c r="A67" t="s">
        <v>682</v>
      </c>
      <c r="B67" s="90" t="s">
        <v>683</v>
      </c>
      <c r="C67" s="90" t="s">
        <v>545</v>
      </c>
      <c r="D67" s="90" t="s">
        <v>684</v>
      </c>
      <c r="E67" s="91">
        <v>47756</v>
      </c>
      <c r="F67" s="90"/>
      <c r="G67" s="90" t="s">
        <v>685</v>
      </c>
    </row>
    <row r="68" spans="1:7" x14ac:dyDescent="0.25">
      <c r="A68" t="s">
        <v>686</v>
      </c>
      <c r="B68" s="90" t="s">
        <v>687</v>
      </c>
      <c r="C68" s="90" t="s">
        <v>545</v>
      </c>
      <c r="D68" s="90" t="s">
        <v>688</v>
      </c>
      <c r="E68" s="91">
        <v>12150</v>
      </c>
      <c r="F68" s="90"/>
      <c r="G68" s="90" t="s">
        <v>689</v>
      </c>
    </row>
    <row r="69" spans="1:7" x14ac:dyDescent="0.25">
      <c r="A69" t="s">
        <v>686</v>
      </c>
      <c r="B69" s="90" t="s">
        <v>687</v>
      </c>
      <c r="C69" s="90" t="s">
        <v>545</v>
      </c>
      <c r="D69" s="90" t="s">
        <v>690</v>
      </c>
      <c r="E69" s="91">
        <v>20</v>
      </c>
      <c r="F69" s="90"/>
    </row>
    <row r="70" spans="1:7" x14ac:dyDescent="0.25">
      <c r="A70" t="s">
        <v>534</v>
      </c>
      <c r="B70" s="90" t="s">
        <v>691</v>
      </c>
      <c r="C70" s="90" t="s">
        <v>539</v>
      </c>
      <c r="D70" s="90" t="s">
        <v>544</v>
      </c>
      <c r="E70" s="105" t="s">
        <v>1111</v>
      </c>
      <c r="F70" s="90" t="s">
        <v>1108</v>
      </c>
      <c r="G70" s="90" t="s">
        <v>1112</v>
      </c>
    </row>
    <row r="71" spans="1:7" x14ac:dyDescent="0.25">
      <c r="A71" t="s">
        <v>534</v>
      </c>
      <c r="B71" s="90" t="s">
        <v>691</v>
      </c>
      <c r="C71" s="90" t="s">
        <v>539</v>
      </c>
      <c r="D71" s="90" t="s">
        <v>552</v>
      </c>
      <c r="E71" s="95">
        <v>978090</v>
      </c>
      <c r="F71" s="90"/>
      <c r="G71" s="90" t="s">
        <v>692</v>
      </c>
    </row>
    <row r="72" spans="1:7" x14ac:dyDescent="0.25">
      <c r="A72" t="s">
        <v>534</v>
      </c>
      <c r="B72" s="90" t="s">
        <v>691</v>
      </c>
      <c r="C72" s="90" t="s">
        <v>537</v>
      </c>
      <c r="D72" s="90" t="s">
        <v>552</v>
      </c>
      <c r="E72" s="91">
        <v>18885</v>
      </c>
      <c r="F72" s="90"/>
      <c r="G72" s="90" t="s">
        <v>693</v>
      </c>
    </row>
    <row r="73" spans="1:7" x14ac:dyDescent="0.25">
      <c r="A73" t="s">
        <v>534</v>
      </c>
      <c r="B73" s="90" t="s">
        <v>691</v>
      </c>
      <c r="C73" s="90" t="s">
        <v>538</v>
      </c>
      <c r="D73" s="90" t="s">
        <v>552</v>
      </c>
      <c r="E73" s="91">
        <v>26</v>
      </c>
      <c r="F73" s="90"/>
    </row>
    <row r="74" spans="1:7" x14ac:dyDescent="0.25">
      <c r="A74" t="s">
        <v>534</v>
      </c>
      <c r="B74" s="90" t="s">
        <v>691</v>
      </c>
      <c r="C74" s="90" t="s">
        <v>542</v>
      </c>
      <c r="D74" s="90" t="s">
        <v>552</v>
      </c>
      <c r="E74" s="91">
        <v>24</v>
      </c>
      <c r="F74" s="90"/>
    </row>
    <row r="75" spans="1:7" x14ac:dyDescent="0.25">
      <c r="A75" t="s">
        <v>534</v>
      </c>
      <c r="B75" s="90" t="s">
        <v>691</v>
      </c>
      <c r="C75" s="90" t="s">
        <v>542</v>
      </c>
      <c r="D75" s="90" t="s">
        <v>536</v>
      </c>
      <c r="E75" s="91">
        <v>84522</v>
      </c>
      <c r="F75" s="90"/>
      <c r="G75" s="90" t="s">
        <v>1113</v>
      </c>
    </row>
    <row r="76" spans="1:7" x14ac:dyDescent="0.25">
      <c r="A76" t="s">
        <v>534</v>
      </c>
      <c r="B76" s="90" t="s">
        <v>691</v>
      </c>
      <c r="C76" s="90" t="s">
        <v>540</v>
      </c>
      <c r="D76" s="90" t="s">
        <v>552</v>
      </c>
      <c r="E76" s="91">
        <v>83</v>
      </c>
      <c r="F76" s="90"/>
      <c r="G76" s="90"/>
    </row>
    <row r="77" spans="1:7" x14ac:dyDescent="0.25">
      <c r="A77" t="s">
        <v>534</v>
      </c>
      <c r="B77" s="90" t="s">
        <v>691</v>
      </c>
      <c r="C77" s="90" t="s">
        <v>552</v>
      </c>
      <c r="D77" s="90" t="s">
        <v>694</v>
      </c>
      <c r="E77" s="91">
        <v>726</v>
      </c>
      <c r="F77" s="90"/>
      <c r="G77" t="s">
        <v>695</v>
      </c>
    </row>
    <row r="78" spans="1:7" x14ac:dyDescent="0.25">
      <c r="A78" t="s">
        <v>534</v>
      </c>
      <c r="B78" s="90" t="s">
        <v>691</v>
      </c>
      <c r="C78" s="90" t="s">
        <v>535</v>
      </c>
      <c r="D78" s="90" t="s">
        <v>1109</v>
      </c>
      <c r="E78" s="91"/>
      <c r="F78" s="90" t="s">
        <v>1110</v>
      </c>
    </row>
    <row r="79" spans="1:7" x14ac:dyDescent="0.25">
      <c r="A79" t="s">
        <v>696</v>
      </c>
      <c r="B79" s="90" t="s">
        <v>697</v>
      </c>
      <c r="C79" s="90" t="s">
        <v>537</v>
      </c>
      <c r="D79" s="90" t="s">
        <v>698</v>
      </c>
      <c r="E79" s="91">
        <v>156584</v>
      </c>
      <c r="F79" s="90"/>
      <c r="G79" s="90" t="s">
        <v>699</v>
      </c>
    </row>
    <row r="80" spans="1:7" x14ac:dyDescent="0.25">
      <c r="A80" t="s">
        <v>1234</v>
      </c>
      <c r="B80" s="90" t="s">
        <v>1123</v>
      </c>
      <c r="C80" s="90" t="s">
        <v>1115</v>
      </c>
      <c r="D80" s="90" t="s">
        <v>1116</v>
      </c>
    </row>
    <row r="81" spans="1:4" x14ac:dyDescent="0.25">
      <c r="A81" t="s">
        <v>1234</v>
      </c>
      <c r="B81" s="90" t="s">
        <v>1123</v>
      </c>
      <c r="C81" s="90" t="s">
        <v>1115</v>
      </c>
      <c r="D81" s="90" t="s">
        <v>1119</v>
      </c>
    </row>
    <row r="82" spans="1:4" x14ac:dyDescent="0.25">
      <c r="A82" t="s">
        <v>1234</v>
      </c>
      <c r="B82" s="90" t="s">
        <v>1123</v>
      </c>
      <c r="C82" s="90" t="s">
        <v>543</v>
      </c>
      <c r="D82" s="90" t="s">
        <v>1114</v>
      </c>
    </row>
    <row r="83" spans="1:4" x14ac:dyDescent="0.25">
      <c r="A83" t="s">
        <v>1234</v>
      </c>
      <c r="B83" s="90" t="s">
        <v>1123</v>
      </c>
      <c r="C83" s="90" t="s">
        <v>543</v>
      </c>
      <c r="D83" s="90" t="s">
        <v>1116</v>
      </c>
    </row>
    <row r="84" spans="1:4" x14ac:dyDescent="0.25">
      <c r="A84" t="s">
        <v>1234</v>
      </c>
      <c r="B84" s="90" t="s">
        <v>1123</v>
      </c>
      <c r="C84" t="s">
        <v>1118</v>
      </c>
      <c r="D84" t="s">
        <v>1116</v>
      </c>
    </row>
    <row r="85" spans="1:4" x14ac:dyDescent="0.25">
      <c r="A85" t="s">
        <v>1234</v>
      </c>
      <c r="B85" s="90" t="s">
        <v>1123</v>
      </c>
      <c r="C85" s="90" t="s">
        <v>1115</v>
      </c>
      <c r="D85" s="90" t="s">
        <v>1120</v>
      </c>
    </row>
    <row r="86" spans="1:4" x14ac:dyDescent="0.25">
      <c r="A86" t="s">
        <v>1234</v>
      </c>
      <c r="B86" s="90" t="s">
        <v>1123</v>
      </c>
      <c r="C86" s="90" t="s">
        <v>537</v>
      </c>
      <c r="D86" s="90" t="s">
        <v>1121</v>
      </c>
    </row>
    <row r="87" spans="1:4" x14ac:dyDescent="0.25">
      <c r="A87" t="s">
        <v>1234</v>
      </c>
      <c r="B87" s="90" t="s">
        <v>1123</v>
      </c>
      <c r="C87" s="90" t="s">
        <v>1118</v>
      </c>
      <c r="D87" s="90" t="s">
        <v>1122</v>
      </c>
    </row>
    <row r="88" spans="1:4" x14ac:dyDescent="0.25">
      <c r="A88" t="s">
        <v>1234</v>
      </c>
      <c r="B88" s="90" t="s">
        <v>1123</v>
      </c>
      <c r="C88" s="90" t="s">
        <v>1118</v>
      </c>
      <c r="D88" s="90" t="s">
        <v>1124</v>
      </c>
    </row>
    <row r="89" spans="1:4" x14ac:dyDescent="0.25">
      <c r="B89" s="90"/>
      <c r="C89" s="90"/>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3144-E587-4FFC-973B-724A2DE15856}">
  <dimension ref="A1:H15"/>
  <sheetViews>
    <sheetView workbookViewId="0">
      <pane ySplit="1" topLeftCell="A2" activePane="bottomLeft" state="frozen"/>
      <selection pane="bottomLeft"/>
    </sheetView>
  </sheetViews>
  <sheetFormatPr defaultRowHeight="15" x14ac:dyDescent="0.25"/>
  <cols>
    <col min="1" max="1" width="22.140625" style="4" customWidth="1"/>
    <col min="2" max="4" width="32.5703125" style="4" customWidth="1"/>
    <col min="5" max="5" width="84" style="6" customWidth="1"/>
    <col min="6" max="7" width="49.85546875" style="6" customWidth="1"/>
    <col min="8" max="8" width="55.28515625" style="169" customWidth="1"/>
    <col min="9" max="16384" width="9.140625" style="4"/>
  </cols>
  <sheetData>
    <row r="1" spans="1:8" ht="30" customHeight="1" x14ac:dyDescent="0.25">
      <c r="A1" s="191" t="s">
        <v>2019</v>
      </c>
      <c r="B1" s="191" t="s">
        <v>1221</v>
      </c>
      <c r="C1" s="191" t="s">
        <v>2018</v>
      </c>
      <c r="D1" s="191" t="s">
        <v>2017</v>
      </c>
      <c r="E1" s="206" t="s">
        <v>2016</v>
      </c>
      <c r="F1" s="206" t="s">
        <v>2015</v>
      </c>
      <c r="G1" s="19"/>
      <c r="H1" s="172"/>
    </row>
    <row r="2" spans="1:8" ht="90" x14ac:dyDescent="0.25">
      <c r="A2" s="16" t="s">
        <v>2014</v>
      </c>
      <c r="B2" s="4" t="s">
        <v>1973</v>
      </c>
      <c r="E2" s="6" t="s">
        <v>2013</v>
      </c>
      <c r="F2" s="6" t="s">
        <v>2012</v>
      </c>
      <c r="G2" s="170"/>
      <c r="H2" s="170"/>
    </row>
    <row r="3" spans="1:8" ht="60" x14ac:dyDescent="0.25">
      <c r="A3" s="16" t="s">
        <v>2011</v>
      </c>
      <c r="B3" s="4" t="s">
        <v>1973</v>
      </c>
      <c r="C3" s="171" t="s">
        <v>2010</v>
      </c>
      <c r="D3" s="4" t="s">
        <v>1998</v>
      </c>
      <c r="E3" s="6" t="s">
        <v>2009</v>
      </c>
      <c r="F3" s="6" t="s">
        <v>2008</v>
      </c>
      <c r="G3" s="170"/>
      <c r="H3" s="170"/>
    </row>
    <row r="4" spans="1:8" ht="90" x14ac:dyDescent="0.25">
      <c r="A4" s="16" t="s">
        <v>492</v>
      </c>
      <c r="B4" s="4" t="s">
        <v>1973</v>
      </c>
      <c r="C4" s="171" t="s">
        <v>1983</v>
      </c>
      <c r="D4" s="4" t="s">
        <v>1980</v>
      </c>
      <c r="E4" s="6" t="s">
        <v>2007</v>
      </c>
      <c r="F4" s="6" t="s">
        <v>2006</v>
      </c>
      <c r="G4" s="170"/>
      <c r="H4" s="170"/>
    </row>
    <row r="5" spans="1:8" ht="30" x14ac:dyDescent="0.25">
      <c r="A5" s="16" t="s">
        <v>493</v>
      </c>
      <c r="B5" s="4" t="s">
        <v>1973</v>
      </c>
      <c r="C5" s="171" t="s">
        <v>1983</v>
      </c>
      <c r="D5" s="4" t="s">
        <v>1980</v>
      </c>
      <c r="E5" s="6" t="s">
        <v>1982</v>
      </c>
      <c r="F5" s="6" t="s">
        <v>2005</v>
      </c>
      <c r="G5" s="170"/>
      <c r="H5" s="170"/>
    </row>
    <row r="6" spans="1:8" ht="30" x14ac:dyDescent="0.25">
      <c r="A6" s="16" t="s">
        <v>2004</v>
      </c>
      <c r="B6" s="4" t="s">
        <v>1973</v>
      </c>
      <c r="C6" s="171" t="s">
        <v>2003</v>
      </c>
      <c r="D6" s="4" t="s">
        <v>1998</v>
      </c>
      <c r="E6" s="6" t="s">
        <v>2002</v>
      </c>
      <c r="F6" s="6" t="s">
        <v>2001</v>
      </c>
      <c r="G6" s="170"/>
      <c r="H6" s="170"/>
    </row>
    <row r="7" spans="1:8" ht="30" x14ac:dyDescent="0.25">
      <c r="A7" s="16" t="s">
        <v>2000</v>
      </c>
      <c r="B7" s="4" t="s">
        <v>1977</v>
      </c>
      <c r="C7" s="4" t="s">
        <v>1999</v>
      </c>
      <c r="D7" s="4" t="s">
        <v>1998</v>
      </c>
      <c r="E7" s="6" t="s">
        <v>1997</v>
      </c>
      <c r="F7" s="6" t="s">
        <v>1996</v>
      </c>
      <c r="G7" s="170"/>
      <c r="H7" s="170"/>
    </row>
    <row r="8" spans="1:8" ht="120" x14ac:dyDescent="0.25">
      <c r="A8" s="16" t="s">
        <v>1995</v>
      </c>
      <c r="B8" s="4" t="s">
        <v>1973</v>
      </c>
      <c r="C8" s="171" t="s">
        <v>1983</v>
      </c>
      <c r="D8" s="4" t="s">
        <v>1980</v>
      </c>
      <c r="E8" s="6" t="s">
        <v>1994</v>
      </c>
      <c r="F8" s="6" t="s">
        <v>1993</v>
      </c>
      <c r="G8" s="170"/>
      <c r="H8" s="170"/>
    </row>
    <row r="9" spans="1:8" ht="45" x14ac:dyDescent="0.25">
      <c r="A9" s="16" t="s">
        <v>1992</v>
      </c>
      <c r="B9" s="4" t="s">
        <v>1973</v>
      </c>
      <c r="C9" s="171" t="s">
        <v>1983</v>
      </c>
      <c r="D9" s="4" t="s">
        <v>1980</v>
      </c>
      <c r="E9" s="6" t="s">
        <v>1991</v>
      </c>
      <c r="F9" s="6" t="s">
        <v>1990</v>
      </c>
      <c r="G9" s="170"/>
      <c r="H9" s="170"/>
    </row>
    <row r="10" spans="1:8" ht="60" x14ac:dyDescent="0.25">
      <c r="A10" s="16" t="s">
        <v>1989</v>
      </c>
      <c r="B10" s="4" t="s">
        <v>1973</v>
      </c>
      <c r="C10" s="171" t="s">
        <v>1983</v>
      </c>
      <c r="D10" s="4" t="s">
        <v>1980</v>
      </c>
      <c r="E10" s="6" t="s">
        <v>1988</v>
      </c>
      <c r="F10" s="6" t="s">
        <v>1987</v>
      </c>
      <c r="G10" s="170"/>
      <c r="H10" s="170"/>
    </row>
    <row r="11" spans="1:8" ht="30" x14ac:dyDescent="0.25">
      <c r="A11" s="16" t="s">
        <v>494</v>
      </c>
      <c r="B11" s="4" t="s">
        <v>1986</v>
      </c>
      <c r="E11" s="6" t="s">
        <v>1985</v>
      </c>
      <c r="F11" s="6" t="s">
        <v>1984</v>
      </c>
      <c r="G11" s="170"/>
      <c r="H11" s="170"/>
    </row>
    <row r="12" spans="1:8" ht="60" x14ac:dyDescent="0.25">
      <c r="A12" s="16" t="s">
        <v>495</v>
      </c>
      <c r="B12" s="4" t="s">
        <v>1973</v>
      </c>
      <c r="C12" s="171" t="s">
        <v>1983</v>
      </c>
      <c r="D12" s="4" t="s">
        <v>1980</v>
      </c>
      <c r="E12" s="6" t="s">
        <v>1982</v>
      </c>
      <c r="F12" s="6" t="s">
        <v>1981</v>
      </c>
      <c r="G12" s="170"/>
      <c r="H12" s="170"/>
    </row>
    <row r="13" spans="1:8" ht="120" x14ac:dyDescent="0.25">
      <c r="A13" s="16" t="s">
        <v>496</v>
      </c>
      <c r="B13" s="4" t="s">
        <v>1973</v>
      </c>
      <c r="C13" s="171"/>
      <c r="D13" s="4" t="s">
        <v>1980</v>
      </c>
      <c r="E13" s="6" t="s">
        <v>1979</v>
      </c>
      <c r="F13" s="6" t="s">
        <v>1978</v>
      </c>
      <c r="G13" s="170"/>
      <c r="H13" s="170"/>
    </row>
    <row r="14" spans="1:8" ht="409.5" x14ac:dyDescent="0.25">
      <c r="A14" s="16" t="s">
        <v>497</v>
      </c>
      <c r="B14" s="4" t="s">
        <v>1977</v>
      </c>
      <c r="C14" s="4" t="s">
        <v>1976</v>
      </c>
      <c r="D14" s="4" t="s">
        <v>1971</v>
      </c>
      <c r="E14" s="6" t="s">
        <v>1975</v>
      </c>
      <c r="F14" s="6" t="s">
        <v>1974</v>
      </c>
      <c r="G14" s="170"/>
      <c r="H14" s="170"/>
    </row>
    <row r="15" spans="1:8" x14ac:dyDescent="0.25">
      <c r="A15" s="16" t="s">
        <v>498</v>
      </c>
      <c r="B15" s="4" t="s">
        <v>1973</v>
      </c>
      <c r="C15" s="171" t="s">
        <v>1972</v>
      </c>
      <c r="D15" s="4" t="s">
        <v>1971</v>
      </c>
      <c r="E15" s="6" t="s">
        <v>1970</v>
      </c>
      <c r="F15" s="6" t="s">
        <v>1969</v>
      </c>
      <c r="G15" s="170"/>
      <c r="H15" s="17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8"/>
  <sheetViews>
    <sheetView showGridLines="0" workbookViewId="0"/>
  </sheetViews>
  <sheetFormatPr defaultRowHeight="15" x14ac:dyDescent="0.25"/>
  <cols>
    <col min="1" max="2" width="13" customWidth="1"/>
    <col min="3" max="3" width="95.7109375" customWidth="1"/>
    <col min="4" max="4" width="79.28515625" customWidth="1"/>
  </cols>
  <sheetData>
    <row r="1" spans="1:4" x14ac:dyDescent="0.25">
      <c r="A1" s="66" t="s">
        <v>790</v>
      </c>
      <c r="B1" s="66" t="s">
        <v>502</v>
      </c>
      <c r="C1" s="66" t="s">
        <v>75</v>
      </c>
      <c r="D1" s="66" t="s">
        <v>957</v>
      </c>
    </row>
    <row r="2" spans="1:4" x14ac:dyDescent="0.25">
      <c r="A2" t="s">
        <v>268</v>
      </c>
      <c r="B2" t="s">
        <v>791</v>
      </c>
      <c r="C2" t="s">
        <v>269</v>
      </c>
      <c r="D2" s="96" t="s">
        <v>958</v>
      </c>
    </row>
    <row r="3" spans="1:4" x14ac:dyDescent="0.25">
      <c r="A3" t="s">
        <v>942</v>
      </c>
      <c r="B3" s="97" t="s">
        <v>943</v>
      </c>
      <c r="C3" s="97" t="s">
        <v>983</v>
      </c>
      <c r="D3" s="97" t="s">
        <v>959</v>
      </c>
    </row>
    <row r="4" spans="1:4" x14ac:dyDescent="0.25">
      <c r="A4" t="s">
        <v>944</v>
      </c>
      <c r="B4" s="97" t="s">
        <v>791</v>
      </c>
      <c r="C4" s="97" t="s">
        <v>924</v>
      </c>
      <c r="D4" s="97" t="s">
        <v>960</v>
      </c>
    </row>
    <row r="5" spans="1:4" x14ac:dyDescent="0.25">
      <c r="A5" t="s">
        <v>893</v>
      </c>
      <c r="B5" s="97" t="s">
        <v>888</v>
      </c>
      <c r="C5" s="97" t="s">
        <v>894</v>
      </c>
      <c r="D5" s="104" t="s">
        <v>961</v>
      </c>
    </row>
    <row r="6" spans="1:4" x14ac:dyDescent="0.25">
      <c r="A6" t="s">
        <v>267</v>
      </c>
      <c r="B6" t="s">
        <v>791</v>
      </c>
      <c r="C6" t="s">
        <v>984</v>
      </c>
      <c r="D6" t="s">
        <v>963</v>
      </c>
    </row>
    <row r="7" spans="1:4" x14ac:dyDescent="0.25">
      <c r="A7" t="s">
        <v>194</v>
      </c>
      <c r="B7" t="s">
        <v>791</v>
      </c>
      <c r="C7" t="s">
        <v>192</v>
      </c>
      <c r="D7" t="s">
        <v>978</v>
      </c>
    </row>
    <row r="8" spans="1:4" x14ac:dyDescent="0.25">
      <c r="A8" t="s">
        <v>275</v>
      </c>
      <c r="B8" t="s">
        <v>791</v>
      </c>
      <c r="C8" t="s">
        <v>204</v>
      </c>
      <c r="D8" t="s">
        <v>977</v>
      </c>
    </row>
    <row r="9" spans="1:4" x14ac:dyDescent="0.25">
      <c r="A9" t="s">
        <v>229</v>
      </c>
      <c r="B9" t="s">
        <v>791</v>
      </c>
      <c r="C9" t="s">
        <v>975</v>
      </c>
      <c r="D9" s="96" t="s">
        <v>976</v>
      </c>
    </row>
    <row r="10" spans="1:4" x14ac:dyDescent="0.25">
      <c r="A10" t="s">
        <v>78</v>
      </c>
      <c r="B10" t="s">
        <v>791</v>
      </c>
      <c r="C10" t="s">
        <v>79</v>
      </c>
      <c r="D10" s="96" t="s">
        <v>974</v>
      </c>
    </row>
    <row r="11" spans="1:4" x14ac:dyDescent="0.25">
      <c r="A11" t="s">
        <v>76</v>
      </c>
      <c r="B11" t="s">
        <v>791</v>
      </c>
      <c r="C11" t="s">
        <v>77</v>
      </c>
      <c r="D11" t="s">
        <v>973</v>
      </c>
    </row>
    <row r="12" spans="1:4" x14ac:dyDescent="0.25">
      <c r="A12" t="s">
        <v>892</v>
      </c>
      <c r="B12" s="97" t="s">
        <v>888</v>
      </c>
      <c r="C12" s="97" t="s">
        <v>895</v>
      </c>
      <c r="D12" s="104" t="s">
        <v>962</v>
      </c>
    </row>
    <row r="13" spans="1:4" x14ac:dyDescent="0.25">
      <c r="A13" t="s">
        <v>95</v>
      </c>
      <c r="B13" t="s">
        <v>791</v>
      </c>
      <c r="C13" t="s">
        <v>987</v>
      </c>
      <c r="D13" t="s">
        <v>972</v>
      </c>
    </row>
    <row r="14" spans="1:4" x14ac:dyDescent="0.25">
      <c r="A14" t="s">
        <v>896</v>
      </c>
      <c r="B14" s="97" t="s">
        <v>888</v>
      </c>
      <c r="C14" s="97" t="s">
        <v>897</v>
      </c>
      <c r="D14" s="97"/>
    </row>
    <row r="15" spans="1:4" x14ac:dyDescent="0.25">
      <c r="A15" s="98" t="s">
        <v>391</v>
      </c>
      <c r="B15" t="s">
        <v>791</v>
      </c>
      <c r="C15" s="98" t="s">
        <v>988</v>
      </c>
      <c r="D15" s="98"/>
    </row>
    <row r="16" spans="1:4" x14ac:dyDescent="0.25">
      <c r="A16" t="s">
        <v>81</v>
      </c>
      <c r="B16" t="s">
        <v>791</v>
      </c>
      <c r="C16" t="s">
        <v>82</v>
      </c>
      <c r="D16" t="s">
        <v>971</v>
      </c>
    </row>
    <row r="17" spans="1:4" x14ac:dyDescent="0.25">
      <c r="A17" t="s">
        <v>63</v>
      </c>
      <c r="B17" t="s">
        <v>791</v>
      </c>
      <c r="C17" t="s">
        <v>85</v>
      </c>
      <c r="D17" s="96" t="s">
        <v>970</v>
      </c>
    </row>
    <row r="18" spans="1:4" x14ac:dyDescent="0.25">
      <c r="A18" t="s">
        <v>83</v>
      </c>
      <c r="B18" t="s">
        <v>791</v>
      </c>
      <c r="C18" t="s">
        <v>84</v>
      </c>
      <c r="D18" t="s">
        <v>969</v>
      </c>
    </row>
    <row r="19" spans="1:4" x14ac:dyDescent="0.25">
      <c r="A19" t="s">
        <v>281</v>
      </c>
      <c r="B19" t="s">
        <v>791</v>
      </c>
      <c r="C19" t="s">
        <v>986</v>
      </c>
      <c r="D19" t="s">
        <v>968</v>
      </c>
    </row>
    <row r="20" spans="1:4" x14ac:dyDescent="0.25">
      <c r="A20" s="97" t="s">
        <v>889</v>
      </c>
      <c r="B20" s="97" t="s">
        <v>888</v>
      </c>
      <c r="C20" s="97" t="s">
        <v>891</v>
      </c>
      <c r="D20" s="104" t="s">
        <v>961</v>
      </c>
    </row>
    <row r="21" spans="1:4" x14ac:dyDescent="0.25">
      <c r="A21" s="97" t="s">
        <v>887</v>
      </c>
      <c r="B21" s="97" t="s">
        <v>888</v>
      </c>
      <c r="C21" s="97" t="s">
        <v>890</v>
      </c>
      <c r="D21" s="104" t="s">
        <v>961</v>
      </c>
    </row>
    <row r="22" spans="1:4" x14ac:dyDescent="0.25">
      <c r="A22" t="s">
        <v>53</v>
      </c>
      <c r="B22" t="s">
        <v>791</v>
      </c>
      <c r="C22" t="s">
        <v>80</v>
      </c>
      <c r="D22" t="s">
        <v>967</v>
      </c>
    </row>
    <row r="23" spans="1:4" x14ac:dyDescent="0.25">
      <c r="A23" t="s">
        <v>227</v>
      </c>
      <c r="B23" t="s">
        <v>791</v>
      </c>
      <c r="C23" t="s">
        <v>228</v>
      </c>
      <c r="D23" t="s">
        <v>966</v>
      </c>
    </row>
    <row r="24" spans="1:4" x14ac:dyDescent="0.25">
      <c r="A24" t="s">
        <v>193</v>
      </c>
      <c r="B24" t="s">
        <v>791</v>
      </c>
      <c r="C24" t="s">
        <v>195</v>
      </c>
      <c r="D24" s="96" t="s">
        <v>964</v>
      </c>
    </row>
    <row r="25" spans="1:4" x14ac:dyDescent="0.25">
      <c r="A25" t="s">
        <v>951</v>
      </c>
      <c r="B25" t="s">
        <v>791</v>
      </c>
      <c r="C25" t="s">
        <v>952</v>
      </c>
      <c r="D25" t="s">
        <v>965</v>
      </c>
    </row>
    <row r="26" spans="1:4" x14ac:dyDescent="0.25">
      <c r="A26" t="s">
        <v>953</v>
      </c>
      <c r="B26" t="s">
        <v>954</v>
      </c>
      <c r="C26" t="s">
        <v>955</v>
      </c>
      <c r="D26" s="96" t="s">
        <v>956</v>
      </c>
    </row>
    <row r="27" spans="1:4" x14ac:dyDescent="0.25">
      <c r="A27" t="s">
        <v>979</v>
      </c>
      <c r="B27" t="s">
        <v>791</v>
      </c>
      <c r="C27" t="s">
        <v>981</v>
      </c>
      <c r="D27" s="96" t="s">
        <v>980</v>
      </c>
    </row>
    <row r="28" spans="1:4" x14ac:dyDescent="0.25">
      <c r="A28" t="s">
        <v>982</v>
      </c>
      <c r="B28" t="s">
        <v>791</v>
      </c>
      <c r="C28" t="s">
        <v>985</v>
      </c>
    </row>
  </sheetData>
  <autoFilter ref="A1:C1" xr:uid="{00000000-0009-0000-0000-000005000000}">
    <sortState xmlns:xlrd2="http://schemas.microsoft.com/office/spreadsheetml/2017/richdata2" ref="A2:C25">
      <sortCondition ref="A1"/>
    </sortState>
  </autoFilter>
  <hyperlinks>
    <hyperlink ref="D26" r:id="rId1" xr:uid="{9D83E5C9-6949-4565-B28F-44ECEB2D5C70}"/>
    <hyperlink ref="D2" r:id="rId2" xr:uid="{160C861C-FCA0-48E9-B6B9-7D13E51E64B2}"/>
    <hyperlink ref="D5" r:id="rId3" location="page61" xr:uid="{CA31B6C8-5CEB-4F07-85D8-EE820B217DDD}"/>
    <hyperlink ref="D12" r:id="rId4" location="page41" xr:uid="{A989CE18-FBD8-496E-A651-D66134A5A387}"/>
    <hyperlink ref="D20" r:id="rId5" location="page61" xr:uid="{1FDDE68B-49A5-4805-B403-ACAFB4B0D050}"/>
    <hyperlink ref="D21" r:id="rId6" location="page61" xr:uid="{626CB173-E61D-45BA-8D25-4F50336B4381}"/>
    <hyperlink ref="D24" r:id="rId7" xr:uid="{EE29BB3C-C3DE-416E-BAEE-7731607FF12B}"/>
    <hyperlink ref="D17" r:id="rId8" xr:uid="{98AE5AD0-A5EA-4969-AD9F-3883D33F3368}"/>
    <hyperlink ref="D10" r:id="rId9" xr:uid="{E4D833EC-BBFD-4C35-854B-A1B7D5FB2DA7}"/>
    <hyperlink ref="D9" r:id="rId10" xr:uid="{A3A9A541-69E9-49FD-9C46-5A1DAB22C2B4}"/>
    <hyperlink ref="D27"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Bangkok context definitions</vt:lpstr>
      <vt:lpstr>2020 indicators</vt:lpstr>
      <vt:lpstr>2019 indicators (for reference)</vt:lpstr>
      <vt:lpstr>Parameters</vt:lpstr>
      <vt:lpstr>Resources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 Higgs</cp:lastModifiedBy>
  <cp:lastPrinted>2020-10-16T03:59:38Z</cp:lastPrinted>
  <dcterms:created xsi:type="dcterms:W3CDTF">2018-11-09T04:55:27Z</dcterms:created>
  <dcterms:modified xsi:type="dcterms:W3CDTF">2020-10-19T11:47:20Z</dcterms:modified>
</cp:coreProperties>
</file>