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urban_density_covid_linkage/covid-data/"/>
    </mc:Choice>
  </mc:AlternateContent>
  <xr:revisionPtr revIDLastSave="3" documentId="13_ncr:40009_{0371A38D-0207-49BE-8412-2B4E9A7EF0FA}" xr6:coauthVersionLast="47" xr6:coauthVersionMax="47" xr10:uidLastSave="{01BCF6FC-BCE0-4E41-B62F-A8FFB3ED10DF}"/>
  <bookViews>
    <workbookView xWindow="-120" yWindow="-120" windowWidth="29040" windowHeight="16440" xr2:uid="{00000000-000D-0000-FFFF-FFFF00000000}"/>
  </bookViews>
  <sheets>
    <sheet name="covid_deaths_manual_notes" sheetId="1" r:id="rId1"/>
  </sheets>
  <definedNames>
    <definedName name="_xlnm._FilterDatabase" localSheetId="0" hidden="1">covid_deaths_manual_notes!$A$1:$L$55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 i="1" l="1"/>
  <c r="G19" i="1"/>
  <c r="G20" i="1"/>
  <c r="G21" i="1"/>
  <c r="G22" i="1"/>
  <c r="I54" i="1"/>
  <c r="I49" i="1"/>
  <c r="I48"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4" i="1"/>
  <c r="I13" i="1"/>
  <c r="I12" i="1"/>
  <c r="I9" i="1"/>
  <c r="G54" i="1"/>
  <c r="G49" i="1"/>
  <c r="G48" i="1"/>
  <c r="G45" i="1"/>
  <c r="G44" i="1"/>
  <c r="G43" i="1"/>
  <c r="G42" i="1"/>
  <c r="G41" i="1"/>
  <c r="G40" i="1"/>
  <c r="G39" i="1"/>
  <c r="G38" i="1"/>
  <c r="G37" i="1"/>
  <c r="G36" i="1"/>
  <c r="G35" i="1"/>
  <c r="G34" i="1"/>
  <c r="G33" i="1"/>
  <c r="G32" i="1"/>
  <c r="G31" i="1"/>
  <c r="G30" i="1"/>
  <c r="G29" i="1"/>
  <c r="G28" i="1"/>
  <c r="G27" i="1"/>
  <c r="G26" i="1"/>
  <c r="G25" i="1"/>
  <c r="G24" i="1"/>
  <c r="G17" i="1"/>
  <c r="G16" i="1"/>
  <c r="G14" i="1"/>
  <c r="G13" i="1"/>
  <c r="G12" i="1"/>
  <c r="G9" i="1"/>
  <c r="G7" i="1"/>
  <c r="I7" i="1"/>
</calcChain>
</file>

<file path=xl/sharedStrings.xml><?xml version="1.0" encoding="utf-8"?>
<sst xmlns="http://schemas.openxmlformats.org/spreadsheetml/2006/main" count="335" uniqueCount="199">
  <si>
    <t>Cumulative deaths reported due to COVID-19</t>
  </si>
  <si>
    <t>Notes</t>
  </si>
  <si>
    <t>Data source</t>
  </si>
  <si>
    <t>Reported Date</t>
  </si>
  <si>
    <t>Africa</t>
  </si>
  <si>
    <t>Angola</t>
  </si>
  <si>
    <t>Luanda</t>
  </si>
  <si>
    <t>Egypt</t>
  </si>
  <si>
    <t>Cairo</t>
  </si>
  <si>
    <t>Ghana</t>
  </si>
  <si>
    <t>Accra</t>
  </si>
  <si>
    <t>Morocco</t>
  </si>
  <si>
    <t>Casablanca</t>
  </si>
  <si>
    <t>Nigeria</t>
  </si>
  <si>
    <t>Amaigbo</t>
  </si>
  <si>
    <t>Lagos</t>
  </si>
  <si>
    <t>State; suprisingly small number, however most would be expected to be associated with the city of Lagos</t>
  </si>
  <si>
    <t>https://covid19.ncdc.gov.ng/#!</t>
  </si>
  <si>
    <t>Onitsha</t>
  </si>
  <si>
    <t>South Africa</t>
  </si>
  <si>
    <t>Johannesburg</t>
  </si>
  <si>
    <t>"Estimated number of excess natural deaths ... (all ages)" -- 3 May 2020 to 6 Aug 2022</t>
  </si>
  <si>
    <t>https://www.samrc.ac.za/reports/report-weekly-deaths-south-africa</t>
  </si>
  <si>
    <t>Sudan</t>
  </si>
  <si>
    <t>Khartoum</t>
  </si>
  <si>
    <t>Asia</t>
  </si>
  <si>
    <t>Bangladesh</t>
  </si>
  <si>
    <t>Dhaka</t>
  </si>
  <si>
    <t>China</t>
  </si>
  <si>
    <t>Guangzhou</t>
  </si>
  <si>
    <t>JHU has Guangdong province, a broader area with 8 deaths recorded.  That seems suprisingly low, but lets record that for Guangzhou, the capital of Guangdong.  A number of these deaths would have likely occurred there, so may be considered approximately accurate.</t>
  </si>
  <si>
    <t>https://github.com/CSSEGISandData/COVID-19/blob/master/csse_covid_19_data/csse_covid_19_daily_reports/08-13-2022.csv</t>
  </si>
  <si>
    <t>Shanghai</t>
  </si>
  <si>
    <t>Verified GHS and Shanghai province area on Google maps appears similar</t>
  </si>
  <si>
    <t>India</t>
  </si>
  <si>
    <t>Kolkata</t>
  </si>
  <si>
    <t>Kolkata is capital of West Bengal, which JHU has data for, however this is a large state with a few cities and so the number isn't a good fit for a single city.  I searched local/regional/country Indian government sites but couldn't find data.</t>
  </si>
  <si>
    <t>Indonesia</t>
  </si>
  <si>
    <t>Jakarta</t>
  </si>
  <si>
    <t>See latest data point of graph (estimate didn't appear at top of screen)</t>
  </si>
  <si>
    <t>https://www.fast-trackcities.org/data-visualization/jakarta-covid</t>
  </si>
  <si>
    <t>Japan</t>
  </si>
  <si>
    <t>Tokyo</t>
  </si>
  <si>
    <t>Sum of Chiba,</t>
  </si>
  <si>
    <t>Thailand</t>
  </si>
  <si>
    <t>Bangkok</t>
  </si>
  <si>
    <t>https://www.fast-trackcities.org/data-visualization/bangkok-covid</t>
  </si>
  <si>
    <t>Europe</t>
  </si>
  <si>
    <t>France</t>
  </si>
  <si>
    <t>Paris</t>
  </si>
  <si>
    <t>"According to the latest report as of Tuesday 16 August 2022: Paris records 745 (-17) hospitalized, 77 (-2) in ICU and 6,119 deaths (+4)"  This news site cites the geodata portal of Santé Publique France (the French health agency) -- however I could not locate the Paris specific statistic there, only the one for Ile-de-France region (but I can't read/speak French!).  Hence, I cited the news article.</t>
  </si>
  <si>
    <t>https://www.sortiraparis.com/news/coronavirus/articles/216996-coronavirus-in-paris-and-ile-de-france-15-covid-deaths-in-24h-338-patients-in-icu/lang/en</t>
  </si>
  <si>
    <t>Germany</t>
  </si>
  <si>
    <t>Berlin</t>
  </si>
  <si>
    <t xml:space="preserve"> State of Berlin is the city (it is surrounded by the State of Brandenburg)</t>
  </si>
  <si>
    <t>Italy</t>
  </si>
  <si>
    <t>Milan</t>
  </si>
  <si>
    <t>This is the provincial estimate, although the majority could be expected to relate to the city of Milan</t>
  </si>
  <si>
    <t>https://www.regione.lombardia.it/wps/portal/istituzionale/HP/servizi-e-informazioni/cittadini/salute-e-prevenzione/coronavirus/dashboard-covid19</t>
  </si>
  <si>
    <t>Naples</t>
  </si>
  <si>
    <t>I don't believe that death statistics are released at provincial level for Italy; only cases.  I found total case data for Napoli, but not deaths.   Unfortunately, Campania (regional gov) doesn't have a Covid dashboard like Lombardia (Milano regional govt)</t>
  </si>
  <si>
    <t>https://github.com/pcm-dpc/COVID-19/blob/master/dati-province/dpc-covid19-ita-province-20220816.csv</t>
  </si>
  <si>
    <t>Netherlands</t>
  </si>
  <si>
    <t>https://coronadashboard.government.nl/gemeente/GM0599/sterfte</t>
  </si>
  <si>
    <t>Russia</t>
  </si>
  <si>
    <t>Moscow</t>
  </si>
  <si>
    <t>Moscow is the city proper; JHU also has Moscow Oblast which is the broader region -- but I think Moscow better corresponds with urban portion</t>
  </si>
  <si>
    <t>United Kingdom</t>
  </si>
  <si>
    <t>Birmingham</t>
  </si>
  <si>
    <t>https://lginform.local.gov.uk/reports/lgastandard?mod-metric=13709&amp;mod-period=1&amp;mod-area=E08000025&amp;mod-group=AllMetropolitanBoroughLaInCountry_England&amp;mod-type=namedComparisonGroup</t>
  </si>
  <si>
    <t>London</t>
  </si>
  <si>
    <t>"The total number of COVID-19 deaths reported in London hospitals of patients who had tested positive for COVID-19 is now 19,102. "</t>
  </si>
  <si>
    <t>https://data.london.gov.uk/dataset/coronavirus--covid-19--deaths</t>
  </si>
  <si>
    <t>Manchester</t>
  </si>
  <si>
    <t>https://lginform.local.gov.uk/reports/lgastandard?mod-metric=13709&amp;mod-period=1&amp;mod-area=E08000003&amp;mod-group=AllMetropolitanBoroughLaInCountry_England&amp;mod-type=namedComparisonGroup</t>
  </si>
  <si>
    <t>Latin America and the Caribbean</t>
  </si>
  <si>
    <t>Argentina</t>
  </si>
  <si>
    <t>Buenos Aires</t>
  </si>
  <si>
    <t>https://drexel.edu/lac/data-evidence/covid-19/salurbal-tracks-covid-19/</t>
  </si>
  <si>
    <t>Brazil</t>
  </si>
  <si>
    <t>Curitiba</t>
  </si>
  <si>
    <t>Goiânia</t>
  </si>
  <si>
    <t>Rio de Janeiro</t>
  </si>
  <si>
    <t>São Paulo</t>
  </si>
  <si>
    <t>Mexico</t>
  </si>
  <si>
    <t>Ciudad Juárez</t>
  </si>
  <si>
    <t>Mexico City</t>
  </si>
  <si>
    <t>Monterrey</t>
  </si>
  <si>
    <t>Peru</t>
  </si>
  <si>
    <t>Lima</t>
  </si>
  <si>
    <t>Northern America</t>
  </si>
  <si>
    <t>United States</t>
  </si>
  <si>
    <t>Chicago</t>
  </si>
  <si>
    <t>https://drexel-uhc.shinyapps.io/bchc_covid19/</t>
  </si>
  <si>
    <t>Dallas</t>
  </si>
  <si>
    <t>Detroit</t>
  </si>
  <si>
    <t>Houston</t>
  </si>
  <si>
    <t>JHU statistic is for Harris county Texas, which is a larger area than the urban agglomeration, but mostly contains Houston.   Most deaths would be expected to relate to the urban agglomeration of Houston within Harris county.   Houston was included in the Drexel BCHC dashboard, but death counts were not available.</t>
  </si>
  <si>
    <t>Indianapolis</t>
  </si>
  <si>
    <t>Los Angeles</t>
  </si>
  <si>
    <t>New York</t>
  </si>
  <si>
    <t>Phoenix</t>
  </si>
  <si>
    <t>This statistic is for Maricopa county, which is a larger area than the urban agglomeration, however most deaths would be expected to relate to the urban agglomeration of Phoenix within Maricopa county</t>
  </si>
  <si>
    <t>https://www.azdhs.gov/covid19/data/index.php</t>
  </si>
  <si>
    <t>Tampa</t>
  </si>
  <si>
    <t xml:space="preserve"> </t>
  </si>
  <si>
    <t>Oceania</t>
  </si>
  <si>
    <t>Australia</t>
  </si>
  <si>
    <t>Adelaide</t>
  </si>
  <si>
    <t>779 --- This is a statistic for the state of South Australia, a very large region of which Adelaide is the capital. Most deaths could be expected to relate to Adelaide, but this statistic is not specific to that city.  So, omitted.</t>
  </si>
  <si>
    <t>Brisbane</t>
  </si>
  <si>
    <t>The sum of Metro North and Metro South statistics 318+486=804</t>
  </si>
  <si>
    <t>https://www.qld.gov.au/health/conditions/health-alerts/coronavirus-covid-19/government-response/statistics</t>
  </si>
  <si>
    <t>Gold Coast</t>
  </si>
  <si>
    <t>Gold Coast Hospital and Health Service and region statistic</t>
  </si>
  <si>
    <t>Melbourne</t>
  </si>
  <si>
    <t>Only Victoria state-wide mortality available ("4,990 total lives lost"; https://www.coronavirus.vic.gov.au/victorian-coronavirus-covid-19-data)</t>
  </si>
  <si>
    <t>Newcastle</t>
  </si>
  <si>
    <t>Only statewide NSW statistic available (4,583 deaths "since beginning of pandemic") https://www.health.nsw.gov.au/Infectious/covid-19/Pages/stats-nsw.aspx#more</t>
  </si>
  <si>
    <t>Perth</t>
  </si>
  <si>
    <t>Sydney</t>
  </si>
  <si>
    <t>New Zealand</t>
  </si>
  <si>
    <t>Auckland</t>
  </si>
  <si>
    <t>https://www.health.govt.nz/covid-19-novel-coronavirus/covid-19-data-and-statistics/covid-19-current-cases#location</t>
  </si>
  <si>
    <t>Hillcrest</t>
  </si>
  <si>
    <t>It looks like the GHS boundary for 'Hillcrest' is actually the northern portion for Auckland, which the 118 deaths above would relate to.  As such the population and area of these entities should probably be combined to match that statistic.</t>
  </si>
  <si>
    <t>Wikipedia page</t>
  </si>
  <si>
    <t>https://en.wikipedia.org/wiki/Lagos</t>
  </si>
  <si>
    <t>Density note</t>
  </si>
  <si>
    <t>The death statistic is for Lagos State, but the metropolitan population and area were used due to uncertainties in state population (metro pop is between lower and upper estimates) and the low count likely to be concentrated in the city</t>
  </si>
  <si>
    <t>https://en.wikipedia.org/wiki/Johannesburg</t>
  </si>
  <si>
    <t>Used the wikipedia urban statistic, as this is described as pertaining to the urban agglomeration (and the area was not provided for the metro region)</t>
  </si>
  <si>
    <t>https://en.wikipedia.org/wiki/Guangzhou</t>
  </si>
  <si>
    <t>deaths_per_100k_pop</t>
  </si>
  <si>
    <t>https://en.wikipedia.org/wiki/Shanghai</t>
  </si>
  <si>
    <t>https://en.wikipedia.org/wiki/Delhi</t>
  </si>
  <si>
    <t>The union territory administrative population and area were used, as other areas were not listed.  This is likely the administrative region corresponding to the death statistics, in any case.</t>
  </si>
  <si>
    <t>https://en.wikipedia.org/wiki/Jakarta</t>
  </si>
  <si>
    <t>Delhi</t>
  </si>
  <si>
    <t>Osaka</t>
  </si>
  <si>
    <t>https://en.wikipedia.org/wiki/Osaka_Prefecture</t>
  </si>
  <si>
    <t>This is the statistic for Osaka prefecture, as I believe this is the catchment the death statistic corresponds to.  Osaka is part of an urban agglomeration with Kyoto and Kansei, however, these are within separate prefectures, with separate death statistics.</t>
  </si>
  <si>
    <t>https://en.wikipedia.org/wiki/Tokyo</t>
  </si>
  <si>
    <t>Note the metropolitan area statistic is given in the page text, not side bar.</t>
  </si>
  <si>
    <t>https://en.wikipedia.org/wiki/Metropolitan_City_of_Milan</t>
  </si>
  <si>
    <t>This is the administrative region corresponding to the death statistic</t>
  </si>
  <si>
    <t>Rotterdam</t>
  </si>
  <si>
    <t>https://en.wikipedia.org/wiki/Rotterdam</t>
  </si>
  <si>
    <t>Municipality population and area used, to correspond to death statistic</t>
  </si>
  <si>
    <t>https://en.wikipedia.org/wiki/Moscow</t>
  </si>
  <si>
    <t>City proper definition of Moscow used to correspond to death statistic</t>
  </si>
  <si>
    <t>pop_wikipedia</t>
  </si>
  <si>
    <t>area_sqkm_wikipedia</t>
  </si>
  <si>
    <t>catchment_wikipedia</t>
  </si>
  <si>
    <t>density_wikipedia</t>
  </si>
  <si>
    <t>Metropolitan</t>
  </si>
  <si>
    <t>Urban</t>
  </si>
  <si>
    <t>Union Territory (administrative)</t>
  </si>
  <si>
    <t>Metropolitan (administrative)</t>
  </si>
  <si>
    <t>Municipality</t>
  </si>
  <si>
    <t>City proper</t>
  </si>
  <si>
    <t>Total (Greater London)</t>
  </si>
  <si>
    <t>https://en.wikipedia.org/wiki/Greater_London</t>
  </si>
  <si>
    <t>https://en.wikipedia.org/wiki/Birmingham</t>
  </si>
  <si>
    <t>https://en.wikipedia.org/wiki/Berlin</t>
  </si>
  <si>
    <t>https://en.wikipedia.org/wiki/Paris</t>
  </si>
  <si>
    <t>https://en.wikipedia.org/wiki/Bangkok</t>
  </si>
  <si>
    <t>Greater Manchester</t>
  </si>
  <si>
    <t>https://en.wikipedia.org/wiki/Greater_Manchester</t>
  </si>
  <si>
    <t>https://en.wikipedia.org/wiki/Buenos_Aires</t>
  </si>
  <si>
    <t>https://en.wikipedia.org/wiki/Goi%C3%A2nia</t>
  </si>
  <si>
    <t>https://en.wikipedia.org/wiki/Curitiba</t>
  </si>
  <si>
    <t>https://en.wikipedia.org/wiki/Rio_de_Janeiro</t>
  </si>
  <si>
    <t>Appears to correspond to SALURBAN derived population for death statistic catchment</t>
  </si>
  <si>
    <t>https://en.wikipedia.org/wiki/S%C3%A3o_Paulo</t>
  </si>
  <si>
    <t>City</t>
  </si>
  <si>
    <t>https://en.wikipedia.org/wiki/Greater_Mexico_City</t>
  </si>
  <si>
    <t>https://en.wikipedia.org/wiki/Ciudad_Ju%C3%A1rez</t>
  </si>
  <si>
    <t>https://en.wikipedia.org/wiki/Monterrey</t>
  </si>
  <si>
    <t>https://en.wikipedia.org/wiki/Lima</t>
  </si>
  <si>
    <t>https://en.wikipedia.org/wiki/Chicago</t>
  </si>
  <si>
    <t>https://en.wikipedia.org/wiki/Dallas_County,_Texas</t>
  </si>
  <si>
    <t>County</t>
  </si>
  <si>
    <t>https://en.wikipedia.org/wiki/Wayne_County,_Michigan</t>
  </si>
  <si>
    <t>Death statistic appears to correspond to city (but note: JHU incidence rate appears to have variable denominator -- mostly per 100k, but for Houston it looks rate rate per 10 million (as 10M*cases/rate then corresponds to city population)</t>
  </si>
  <si>
    <t>https://en.wikipedia.org/wiki/Houston</t>
  </si>
  <si>
    <t>https://en.wikipedia.org/wiki/Marion_County,_Indiana</t>
  </si>
  <si>
    <t>Death statistic corresponds to county according to source</t>
  </si>
  <si>
    <t>Death statistic corresponds to city according to source</t>
  </si>
  <si>
    <t>https://en.wikipedia.org/wiki/Los_Angeles_County,_California</t>
  </si>
  <si>
    <t>https://en.wikipedia.org/wiki/New_York_City</t>
  </si>
  <si>
    <t>https://en.wikipedia.org/wiki/Maricopa_County,_Arizona</t>
  </si>
  <si>
    <t>https://en.wikipedia.org/wiki/Brisbane</t>
  </si>
  <si>
    <t>Metropolitan (Greater Brisbane)</t>
  </si>
  <si>
    <t>https://en.wikipedia.org/wiki/Gold_Coast,_Queensland</t>
  </si>
  <si>
    <t>https://en.wikipedia.org/wiki/Auckland</t>
  </si>
  <si>
    <t>Urban (statistical area)</t>
  </si>
  <si>
    <t>Region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</si>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</sst>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16" fillId="0" borderId="10" xfId="0" applyFont="1" applyBorder="1"/>
    <xf numFmtId="0" fontId="16" fillId="0" borderId="0" xfId="0" applyFont="1"/>
    <xf numFmtId="3" fontId="0" fillId="0" borderId="0" xfId="0" applyNumberFormat="1"/>
    <xf numFmtId="4" fontId="0" fillId="0" borderId="0" xfId="0" applyNumberFormat="1"/>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55"/>
  <sheetViews>
    <sheetView tabSelected="1" workbookViewId="0">
      <selection activeCell="B7" sqref="B7"/>
    </sheetView>
  </sheetViews>
  <sheetFormatPr defaultRowHeight="15" x14ac:dyDescent="0.25"/>
  <cols>
    <col min="3" max="7" width="21.42578125" customWidth="1"/>
    <col min="8" max="9" width="17.7109375" customWidth="1"/>
  </cols>
  <sheetData>
    <row r="1" spans="1:14" x14ac:dyDescent="0.25">
      <c r="A1" s="2" t="s">
        <v>197</v>
      </c>
      <c r="B1" s="2" t="s">
        <v>198</v>
      </c>
      <c r="C1" s="2" t="s">
        <v>175</v>
      </c>
      <c r="D1" s="2" t="s">
        <v>151</v>
      </c>
      <c r="E1" s="2" t="s">
        <v>152</v>
      </c>
      <c r="F1" s="2" t="s">
        <v>153</v>
      </c>
      <c r="G1" s="2" t="s">
        <v>154</v>
      </c>
      <c r="H1" s="2" t="s">
        <v>0</v>
      </c>
      <c r="I1" s="2" t="s">
        <v>133</v>
      </c>
      <c r="J1" s="2" t="s">
        <v>1</v>
      </c>
      <c r="K1" s="2" t="s">
        <v>2</v>
      </c>
      <c r="L1" s="2" t="s">
        <v>3</v>
      </c>
      <c r="M1" s="3" t="s">
        <v>126</v>
      </c>
      <c r="N1" s="3" t="s">
        <v>128</v>
      </c>
    </row>
    <row r="2" spans="1:14" hidden="1" x14ac:dyDescent="0.25">
      <c r="A2" t="s">
        <v>4</v>
      </c>
      <c r="B2" t="s">
        <v>5</v>
      </c>
      <c r="C2" t="s">
        <v>6</v>
      </c>
    </row>
    <row r="3" spans="1:14" hidden="1" x14ac:dyDescent="0.25">
      <c r="A3" t="s">
        <v>4</v>
      </c>
      <c r="B3" t="s">
        <v>7</v>
      </c>
      <c r="C3" t="s">
        <v>8</v>
      </c>
    </row>
    <row r="4" spans="1:14" hidden="1" x14ac:dyDescent="0.25">
      <c r="A4" t="s">
        <v>4</v>
      </c>
      <c r="B4" t="s">
        <v>9</v>
      </c>
      <c r="C4" t="s">
        <v>10</v>
      </c>
    </row>
    <row r="5" spans="1:14" hidden="1" x14ac:dyDescent="0.25">
      <c r="A5" t="s">
        <v>4</v>
      </c>
      <c r="B5" t="s">
        <v>11</v>
      </c>
      <c r="C5" t="s">
        <v>12</v>
      </c>
    </row>
    <row r="6" spans="1:14" hidden="1" x14ac:dyDescent="0.25">
      <c r="A6" t="s">
        <v>4</v>
      </c>
      <c r="B6" t="s">
        <v>13</v>
      </c>
      <c r="C6" t="s">
        <v>14</v>
      </c>
    </row>
    <row r="7" spans="1:14" x14ac:dyDescent="0.25">
      <c r="A7" t="s">
        <v>4</v>
      </c>
      <c r="B7" t="s">
        <v>13</v>
      </c>
      <c r="C7" t="s">
        <v>15</v>
      </c>
      <c r="D7" s="4">
        <v>21320000</v>
      </c>
      <c r="E7" s="4">
        <v>2706.7</v>
      </c>
      <c r="F7" s="5" t="s">
        <v>155</v>
      </c>
      <c r="G7" s="7">
        <f>IFERROR(D7/E7,"")</f>
        <v>7876.7502863265236</v>
      </c>
      <c r="H7">
        <v>771</v>
      </c>
      <c r="I7" s="6">
        <f>IFERROR(H7/(D7/100000),"")</f>
        <v>3.6163227016885555</v>
      </c>
      <c r="J7" t="s">
        <v>16</v>
      </c>
      <c r="K7" t="s">
        <v>17</v>
      </c>
      <c r="L7" s="1">
        <v>44788</v>
      </c>
      <c r="M7" t="s">
        <v>127</v>
      </c>
      <c r="N7" t="s">
        <v>129</v>
      </c>
    </row>
    <row r="8" spans="1:14" hidden="1" x14ac:dyDescent="0.25">
      <c r="A8" t="s">
        <v>4</v>
      </c>
      <c r="B8" t="s">
        <v>13</v>
      </c>
      <c r="C8" t="s">
        <v>18</v>
      </c>
    </row>
    <row r="9" spans="1:14" x14ac:dyDescent="0.25">
      <c r="A9" t="s">
        <v>4</v>
      </c>
      <c r="B9" t="s">
        <v>19</v>
      </c>
      <c r="C9" t="s">
        <v>20</v>
      </c>
      <c r="D9" s="4">
        <v>8000000</v>
      </c>
      <c r="E9" s="4">
        <v>3357</v>
      </c>
      <c r="F9" s="5" t="s">
        <v>156</v>
      </c>
      <c r="G9" s="7">
        <f>IFERROR(D9/E9,"")</f>
        <v>2383.0801310694073</v>
      </c>
      <c r="H9">
        <v>22143</v>
      </c>
      <c r="I9" s="6">
        <f>IFERROR(H9/(D9/100000),"")</f>
        <v>276.78750000000002</v>
      </c>
      <c r="J9" t="s">
        <v>21</v>
      </c>
      <c r="K9" t="s">
        <v>22</v>
      </c>
      <c r="L9" s="1">
        <v>44783</v>
      </c>
      <c r="M9" t="s">
        <v>130</v>
      </c>
      <c r="N9" t="s">
        <v>131</v>
      </c>
    </row>
    <row r="10" spans="1:14" hidden="1" x14ac:dyDescent="0.25">
      <c r="A10" t="s">
        <v>4</v>
      </c>
      <c r="B10" t="s">
        <v>23</v>
      </c>
      <c r="C10" t="s">
        <v>24</v>
      </c>
      <c r="D10" s="4"/>
      <c r="E10" s="4"/>
      <c r="F10" s="5"/>
    </row>
    <row r="11" spans="1:14" hidden="1" x14ac:dyDescent="0.25">
      <c r="A11" t="s">
        <v>25</v>
      </c>
      <c r="B11" t="s">
        <v>26</v>
      </c>
      <c r="C11" t="s">
        <v>27</v>
      </c>
      <c r="D11" s="4"/>
      <c r="E11" s="4"/>
      <c r="F11" s="5"/>
    </row>
    <row r="12" spans="1:14" x14ac:dyDescent="0.25">
      <c r="A12" t="s">
        <v>25</v>
      </c>
      <c r="B12" t="s">
        <v>28</v>
      </c>
      <c r="C12" t="s">
        <v>29</v>
      </c>
      <c r="D12" s="4">
        <v>65594622</v>
      </c>
      <c r="E12" s="4">
        <v>19870.400000000001</v>
      </c>
      <c r="F12" s="5" t="s">
        <v>155</v>
      </c>
      <c r="G12" s="7">
        <f t="shared" ref="G12:G14" si="0">IFERROR(D12/E12,"")</f>
        <v>3301.1223729768899</v>
      </c>
      <c r="H12">
        <v>8</v>
      </c>
      <c r="I12" s="6">
        <f t="shared" ref="I12:I14" si="1">IFERROR(H12/(D12/100000),"")</f>
        <v>1.2196121810108151E-2</v>
      </c>
      <c r="J12" t="s">
        <v>30</v>
      </c>
      <c r="K12" t="s">
        <v>31</v>
      </c>
      <c r="L12" s="1">
        <v>44786</v>
      </c>
      <c r="M12" t="s">
        <v>132</v>
      </c>
    </row>
    <row r="13" spans="1:14" x14ac:dyDescent="0.25">
      <c r="A13" t="s">
        <v>25</v>
      </c>
      <c r="B13" t="s">
        <v>28</v>
      </c>
      <c r="C13" t="s">
        <v>32</v>
      </c>
      <c r="D13" s="4">
        <v>41354149</v>
      </c>
      <c r="E13" s="4">
        <v>14922.7</v>
      </c>
      <c r="F13" s="5" t="s">
        <v>155</v>
      </c>
      <c r="G13" s="7">
        <f t="shared" si="0"/>
        <v>2771.2243092737908</v>
      </c>
      <c r="H13">
        <v>595</v>
      </c>
      <c r="I13" s="6">
        <f t="shared" si="1"/>
        <v>1.4387915466474719</v>
      </c>
      <c r="J13" t="s">
        <v>33</v>
      </c>
      <c r="K13" t="s">
        <v>31</v>
      </c>
      <c r="L13" s="1">
        <v>44786</v>
      </c>
      <c r="M13" t="s">
        <v>134</v>
      </c>
    </row>
    <row r="14" spans="1:14" x14ac:dyDescent="0.25">
      <c r="A14" t="s">
        <v>25</v>
      </c>
      <c r="B14" t="s">
        <v>34</v>
      </c>
      <c r="C14" t="s">
        <v>138</v>
      </c>
      <c r="D14" s="4">
        <v>16787941</v>
      </c>
      <c r="E14" s="4">
        <v>1484</v>
      </c>
      <c r="F14" s="5" t="s">
        <v>157</v>
      </c>
      <c r="G14" s="7">
        <f t="shared" si="0"/>
        <v>11312.628706199461</v>
      </c>
      <c r="H14">
        <v>26376</v>
      </c>
      <c r="I14" s="6">
        <f t="shared" si="1"/>
        <v>157.11277517594326</v>
      </c>
      <c r="K14" t="s">
        <v>31</v>
      </c>
      <c r="L14" s="1">
        <v>44786</v>
      </c>
      <c r="M14" t="s">
        <v>135</v>
      </c>
      <c r="N14" t="s">
        <v>136</v>
      </c>
    </row>
    <row r="15" spans="1:14" hidden="1" x14ac:dyDescent="0.25">
      <c r="A15" t="s">
        <v>25</v>
      </c>
      <c r="B15" t="s">
        <v>34</v>
      </c>
      <c r="C15" t="s">
        <v>35</v>
      </c>
      <c r="D15" s="4"/>
      <c r="E15" s="4"/>
      <c r="F15" s="5"/>
      <c r="J15" t="s">
        <v>36</v>
      </c>
    </row>
    <row r="16" spans="1:14" x14ac:dyDescent="0.25">
      <c r="A16" t="s">
        <v>25</v>
      </c>
      <c r="B16" t="s">
        <v>37</v>
      </c>
      <c r="C16" t="s">
        <v>38</v>
      </c>
      <c r="D16" s="4">
        <v>33430285</v>
      </c>
      <c r="E16" s="4">
        <v>7062.5</v>
      </c>
      <c r="F16" s="5" t="s">
        <v>155</v>
      </c>
      <c r="G16" s="7">
        <f t="shared" ref="G16:G22" si="2">IFERROR(D16/E16,"")</f>
        <v>4733.4916814159296</v>
      </c>
      <c r="H16">
        <v>15304</v>
      </c>
      <c r="I16" s="6">
        <f t="shared" ref="I16:I22" si="3">IFERROR(H16/(D16/100000),"")</f>
        <v>45.778849926047599</v>
      </c>
      <c r="J16" t="s">
        <v>39</v>
      </c>
      <c r="K16" t="s">
        <v>40</v>
      </c>
      <c r="L16" s="1">
        <v>44757</v>
      </c>
      <c r="M16" t="s">
        <v>137</v>
      </c>
    </row>
    <row r="17" spans="1:14" x14ac:dyDescent="0.25">
      <c r="A17" t="s">
        <v>25</v>
      </c>
      <c r="B17" t="s">
        <v>41</v>
      </c>
      <c r="C17" t="s">
        <v>139</v>
      </c>
      <c r="D17" s="4">
        <v>8823358</v>
      </c>
      <c r="E17" s="4">
        <v>1905.14</v>
      </c>
      <c r="F17" s="5" t="s">
        <v>155</v>
      </c>
      <c r="G17" s="7">
        <f t="shared" si="2"/>
        <v>4631.3436282897846</v>
      </c>
      <c r="H17">
        <v>5313</v>
      </c>
      <c r="I17" s="6">
        <f t="shared" si="3"/>
        <v>60.215169780031594</v>
      </c>
      <c r="K17" t="s">
        <v>31</v>
      </c>
      <c r="L17" s="1">
        <v>44786</v>
      </c>
      <c r="M17" t="s">
        <v>140</v>
      </c>
      <c r="N17" t="s">
        <v>141</v>
      </c>
    </row>
    <row r="18" spans="1:14" x14ac:dyDescent="0.25">
      <c r="A18" t="s">
        <v>25</v>
      </c>
      <c r="B18" t="s">
        <v>41</v>
      </c>
      <c r="C18" t="s">
        <v>42</v>
      </c>
      <c r="D18" s="4">
        <v>40700000</v>
      </c>
      <c r="E18" s="4">
        <v>13452</v>
      </c>
      <c r="F18" s="5" t="s">
        <v>155</v>
      </c>
      <c r="G18" s="7">
        <f t="shared" si="2"/>
        <v>3025.5724055902469</v>
      </c>
      <c r="H18">
        <v>8700</v>
      </c>
      <c r="I18" s="6">
        <f t="shared" si="3"/>
        <v>21.375921375921376</v>
      </c>
      <c r="J18" t="s">
        <v>43</v>
      </c>
      <c r="K18" t="s">
        <v>31</v>
      </c>
      <c r="L18" s="1">
        <v>44786</v>
      </c>
      <c r="M18" t="s">
        <v>142</v>
      </c>
      <c r="N18" t="s">
        <v>143</v>
      </c>
    </row>
    <row r="19" spans="1:14" x14ac:dyDescent="0.25">
      <c r="A19" t="s">
        <v>25</v>
      </c>
      <c r="B19" t="s">
        <v>44</v>
      </c>
      <c r="C19" t="s">
        <v>45</v>
      </c>
      <c r="D19" s="4">
        <v>14626225</v>
      </c>
      <c r="E19" s="4">
        <v>7761.6</v>
      </c>
      <c r="F19" s="5" t="s">
        <v>155</v>
      </c>
      <c r="G19" s="7">
        <f t="shared" si="2"/>
        <v>1884.4342661306946</v>
      </c>
      <c r="H19">
        <v>7974</v>
      </c>
      <c r="I19" s="6">
        <f t="shared" si="3"/>
        <v>54.518510415366919</v>
      </c>
      <c r="K19" t="s">
        <v>46</v>
      </c>
      <c r="L19" s="1">
        <v>44758</v>
      </c>
      <c r="M19" t="s">
        <v>166</v>
      </c>
    </row>
    <row r="20" spans="1:14" x14ac:dyDescent="0.25">
      <c r="A20" t="s">
        <v>47</v>
      </c>
      <c r="B20" t="s">
        <v>48</v>
      </c>
      <c r="C20" t="s">
        <v>49</v>
      </c>
      <c r="D20" s="4">
        <v>13024518</v>
      </c>
      <c r="E20" s="4">
        <v>18940.7</v>
      </c>
      <c r="F20" s="5" t="s">
        <v>155</v>
      </c>
      <c r="G20" s="7">
        <f t="shared" si="2"/>
        <v>687.64713025389767</v>
      </c>
      <c r="H20">
        <v>6119</v>
      </c>
      <c r="I20" s="6">
        <f t="shared" si="3"/>
        <v>46.980625309896304</v>
      </c>
      <c r="J20" t="s">
        <v>50</v>
      </c>
      <c r="K20" t="s">
        <v>51</v>
      </c>
      <c r="L20" s="1">
        <v>44790</v>
      </c>
      <c r="M20" t="s">
        <v>165</v>
      </c>
    </row>
    <row r="21" spans="1:14" x14ac:dyDescent="0.25">
      <c r="A21" t="s">
        <v>47</v>
      </c>
      <c r="B21" t="s">
        <v>52</v>
      </c>
      <c r="C21" t="s">
        <v>53</v>
      </c>
      <c r="D21" s="4">
        <v>6144600</v>
      </c>
      <c r="E21" s="4">
        <v>30546</v>
      </c>
      <c r="F21" s="5" t="s">
        <v>155</v>
      </c>
      <c r="G21" s="7">
        <f t="shared" si="2"/>
        <v>201.15890787664506</v>
      </c>
      <c r="H21">
        <v>4739</v>
      </c>
      <c r="I21" s="6">
        <f t="shared" si="3"/>
        <v>77.124629756208705</v>
      </c>
      <c r="J21" t="s">
        <v>54</v>
      </c>
      <c r="K21" t="s">
        <v>31</v>
      </c>
      <c r="L21" s="1">
        <v>44786</v>
      </c>
      <c r="M21" t="s">
        <v>164</v>
      </c>
    </row>
    <row r="22" spans="1:14" x14ac:dyDescent="0.25">
      <c r="A22" t="s">
        <v>47</v>
      </c>
      <c r="B22" t="s">
        <v>55</v>
      </c>
      <c r="C22" t="s">
        <v>56</v>
      </c>
      <c r="D22" s="4">
        <v>3236472</v>
      </c>
      <c r="E22" s="4">
        <v>1575</v>
      </c>
      <c r="F22" s="5" t="s">
        <v>158</v>
      </c>
      <c r="G22" s="7">
        <f t="shared" si="2"/>
        <v>2054.9028571428571</v>
      </c>
      <c r="H22">
        <v>12399</v>
      </c>
      <c r="I22" s="6">
        <f t="shared" si="3"/>
        <v>383.1023410676811</v>
      </c>
      <c r="J22" t="s">
        <v>57</v>
      </c>
      <c r="K22" t="s">
        <v>58</v>
      </c>
      <c r="L22" s="1">
        <v>44789</v>
      </c>
      <c r="M22" t="s">
        <v>144</v>
      </c>
      <c r="N22" t="s">
        <v>145</v>
      </c>
    </row>
    <row r="23" spans="1:14" hidden="1" x14ac:dyDescent="0.25">
      <c r="A23" t="s">
        <v>47</v>
      </c>
      <c r="B23" t="s">
        <v>55</v>
      </c>
      <c r="C23" t="s">
        <v>59</v>
      </c>
      <c r="D23" s="4"/>
      <c r="E23" s="4"/>
      <c r="F23" s="5"/>
      <c r="J23" t="s">
        <v>60</v>
      </c>
      <c r="K23" t="s">
        <v>61</v>
      </c>
    </row>
    <row r="24" spans="1:14" x14ac:dyDescent="0.25">
      <c r="A24" t="s">
        <v>47</v>
      </c>
      <c r="B24" t="s">
        <v>62</v>
      </c>
      <c r="C24" t="s">
        <v>146</v>
      </c>
      <c r="D24" s="4">
        <v>651157</v>
      </c>
      <c r="E24" s="4">
        <v>324.14</v>
      </c>
      <c r="F24" s="5" t="s">
        <v>159</v>
      </c>
      <c r="G24" s="7">
        <f t="shared" ref="G24:G45" si="4">IFERROR(D24/E24,"")</f>
        <v>2008.8757944098229</v>
      </c>
      <c r="H24">
        <v>1170</v>
      </c>
      <c r="I24" s="6">
        <f t="shared" ref="I24:I45" si="5">IFERROR(H24/(D24/100000),"")</f>
        <v>179.68016929864842</v>
      </c>
      <c r="K24" t="s">
        <v>63</v>
      </c>
      <c r="L24" s="1">
        <v>44789</v>
      </c>
      <c r="M24" t="s">
        <v>147</v>
      </c>
      <c r="N24" t="s">
        <v>148</v>
      </c>
    </row>
    <row r="25" spans="1:14" x14ac:dyDescent="0.25">
      <c r="A25" t="s">
        <v>47</v>
      </c>
      <c r="B25" t="s">
        <v>64</v>
      </c>
      <c r="C25" t="s">
        <v>65</v>
      </c>
      <c r="D25" s="4">
        <v>13010112</v>
      </c>
      <c r="E25" s="4">
        <v>2561.5</v>
      </c>
      <c r="F25" s="5" t="s">
        <v>160</v>
      </c>
      <c r="G25" s="7">
        <f t="shared" si="4"/>
        <v>5079.0989654499317</v>
      </c>
      <c r="H25">
        <v>44677</v>
      </c>
      <c r="I25" s="6">
        <f t="shared" si="5"/>
        <v>343.40211675349144</v>
      </c>
      <c r="J25" t="s">
        <v>66</v>
      </c>
      <c r="K25" t="s">
        <v>31</v>
      </c>
      <c r="L25" s="1">
        <v>44786</v>
      </c>
      <c r="M25" t="s">
        <v>149</v>
      </c>
      <c r="N25" t="s">
        <v>150</v>
      </c>
    </row>
    <row r="26" spans="1:14" x14ac:dyDescent="0.25">
      <c r="A26" t="s">
        <v>47</v>
      </c>
      <c r="B26" t="s">
        <v>67</v>
      </c>
      <c r="C26" t="s">
        <v>68</v>
      </c>
      <c r="D26" s="4">
        <v>2919600</v>
      </c>
      <c r="E26" s="4">
        <v>598.9</v>
      </c>
      <c r="F26" s="5" t="s">
        <v>156</v>
      </c>
      <c r="G26" s="7">
        <f t="shared" si="4"/>
        <v>4874.9373852062117</v>
      </c>
      <c r="H26">
        <v>3718</v>
      </c>
      <c r="I26" s="6">
        <f t="shared" si="5"/>
        <v>127.34621180983696</v>
      </c>
      <c r="K26" t="s">
        <v>69</v>
      </c>
      <c r="L26" s="1">
        <v>44787</v>
      </c>
      <c r="M26" t="s">
        <v>163</v>
      </c>
    </row>
    <row r="27" spans="1:14" x14ac:dyDescent="0.25">
      <c r="A27" t="s">
        <v>47</v>
      </c>
      <c r="B27" t="s">
        <v>67</v>
      </c>
      <c r="C27" t="s">
        <v>70</v>
      </c>
      <c r="D27" s="4">
        <v>9002488</v>
      </c>
      <c r="E27" s="4">
        <v>1572</v>
      </c>
      <c r="F27" s="5" t="s">
        <v>161</v>
      </c>
      <c r="G27" s="7">
        <f t="shared" si="4"/>
        <v>5726.7735368956746</v>
      </c>
      <c r="H27">
        <v>19102</v>
      </c>
      <c r="I27" s="6">
        <f t="shared" si="5"/>
        <v>212.18578686247625</v>
      </c>
      <c r="J27" t="s">
        <v>71</v>
      </c>
      <c r="K27" t="s">
        <v>72</v>
      </c>
      <c r="L27" s="1">
        <v>44781</v>
      </c>
      <c r="M27" t="s">
        <v>162</v>
      </c>
    </row>
    <row r="28" spans="1:14" x14ac:dyDescent="0.25">
      <c r="A28" t="s">
        <v>47</v>
      </c>
      <c r="B28" t="s">
        <v>67</v>
      </c>
      <c r="C28" t="s">
        <v>73</v>
      </c>
      <c r="D28" s="4">
        <v>2812569</v>
      </c>
      <c r="E28" s="4">
        <v>1276</v>
      </c>
      <c r="F28" s="5" t="s">
        <v>167</v>
      </c>
      <c r="G28" s="7">
        <f t="shared" si="4"/>
        <v>2204.2076802507836</v>
      </c>
      <c r="H28">
        <v>1392</v>
      </c>
      <c r="I28" s="6">
        <f t="shared" si="5"/>
        <v>49.49211912667743</v>
      </c>
      <c r="K28" t="s">
        <v>74</v>
      </c>
      <c r="L28" s="1">
        <v>44781</v>
      </c>
      <c r="M28" t="s">
        <v>168</v>
      </c>
    </row>
    <row r="29" spans="1:14" x14ac:dyDescent="0.25">
      <c r="A29" t="s">
        <v>75</v>
      </c>
      <c r="B29" t="s">
        <v>76</v>
      </c>
      <c r="C29" t="s">
        <v>77</v>
      </c>
      <c r="D29" s="4">
        <v>15624000</v>
      </c>
      <c r="E29" s="4">
        <v>4758</v>
      </c>
      <c r="F29" s="5" t="s">
        <v>155</v>
      </c>
      <c r="G29" s="7">
        <f t="shared" si="4"/>
        <v>3283.7326607818413</v>
      </c>
      <c r="H29">
        <v>56553</v>
      </c>
      <c r="I29" s="6">
        <f t="shared" si="5"/>
        <v>361.96236559139783</v>
      </c>
      <c r="K29" t="s">
        <v>78</v>
      </c>
      <c r="L29" s="1">
        <v>44710</v>
      </c>
      <c r="M29" t="s">
        <v>169</v>
      </c>
    </row>
    <row r="30" spans="1:14" x14ac:dyDescent="0.25">
      <c r="A30" t="s">
        <v>75</v>
      </c>
      <c r="B30" t="s">
        <v>79</v>
      </c>
      <c r="C30" t="s">
        <v>80</v>
      </c>
      <c r="D30" s="4">
        <v>3400100</v>
      </c>
      <c r="E30" s="4">
        <v>15416.9</v>
      </c>
      <c r="F30" s="5" t="s">
        <v>155</v>
      </c>
      <c r="G30" s="7">
        <f t="shared" si="4"/>
        <v>220.54368906848978</v>
      </c>
      <c r="H30">
        <v>13129</v>
      </c>
      <c r="I30" s="6">
        <f t="shared" si="5"/>
        <v>386.1357018911209</v>
      </c>
      <c r="K30" t="s">
        <v>78</v>
      </c>
      <c r="L30" s="1">
        <v>44675</v>
      </c>
      <c r="M30" t="s">
        <v>171</v>
      </c>
      <c r="N30" t="s">
        <v>173</v>
      </c>
    </row>
    <row r="31" spans="1:14" x14ac:dyDescent="0.25">
      <c r="A31" t="s">
        <v>75</v>
      </c>
      <c r="B31" t="s">
        <v>79</v>
      </c>
      <c r="C31" t="s">
        <v>81</v>
      </c>
      <c r="D31" s="4">
        <v>2654860</v>
      </c>
      <c r="E31" s="4">
        <v>739</v>
      </c>
      <c r="F31" s="5" t="s">
        <v>155</v>
      </c>
      <c r="G31" s="7">
        <f t="shared" si="4"/>
        <v>3592.5033829499325</v>
      </c>
      <c r="H31">
        <v>10783</v>
      </c>
      <c r="I31" s="6">
        <f t="shared" si="5"/>
        <v>406.16077683945667</v>
      </c>
      <c r="K31" t="s">
        <v>78</v>
      </c>
      <c r="L31" s="1">
        <v>44675</v>
      </c>
      <c r="M31" t="s">
        <v>170</v>
      </c>
      <c r="N31" t="s">
        <v>173</v>
      </c>
    </row>
    <row r="32" spans="1:14" x14ac:dyDescent="0.25">
      <c r="A32" t="s">
        <v>75</v>
      </c>
      <c r="B32" t="s">
        <v>79</v>
      </c>
      <c r="C32" t="s">
        <v>82</v>
      </c>
      <c r="D32" s="4">
        <v>12280702</v>
      </c>
      <c r="E32" s="4">
        <v>4539.8</v>
      </c>
      <c r="F32" s="5" t="s">
        <v>155</v>
      </c>
      <c r="G32" s="7">
        <f t="shared" si="4"/>
        <v>2705.119608793339</v>
      </c>
      <c r="H32">
        <v>54705</v>
      </c>
      <c r="I32" s="6">
        <f t="shared" si="5"/>
        <v>445.45499109090019</v>
      </c>
      <c r="K32" t="s">
        <v>78</v>
      </c>
      <c r="L32" s="1">
        <v>44675</v>
      </c>
      <c r="M32" t="s">
        <v>172</v>
      </c>
      <c r="N32" t="s">
        <v>173</v>
      </c>
    </row>
    <row r="33" spans="1:14" x14ac:dyDescent="0.25">
      <c r="A33" t="s">
        <v>75</v>
      </c>
      <c r="B33" t="s">
        <v>79</v>
      </c>
      <c r="C33" t="s">
        <v>83</v>
      </c>
      <c r="D33" s="4">
        <v>22001281</v>
      </c>
      <c r="E33" s="4">
        <v>7946.96</v>
      </c>
      <c r="F33" s="5" t="s">
        <v>155</v>
      </c>
      <c r="G33" s="7">
        <f t="shared" si="4"/>
        <v>2768.5153819825441</v>
      </c>
      <c r="H33">
        <v>76368</v>
      </c>
      <c r="I33" s="6">
        <f t="shared" si="5"/>
        <v>347.10706162972963</v>
      </c>
      <c r="K33" t="s">
        <v>78</v>
      </c>
      <c r="L33" s="1">
        <v>44675</v>
      </c>
      <c r="M33" t="s">
        <v>174</v>
      </c>
      <c r="N33" t="s">
        <v>173</v>
      </c>
    </row>
    <row r="34" spans="1:14" x14ac:dyDescent="0.25">
      <c r="A34" t="s">
        <v>75</v>
      </c>
      <c r="B34" t="s">
        <v>84</v>
      </c>
      <c r="C34" t="s">
        <v>85</v>
      </c>
      <c r="D34" s="4">
        <v>1501551</v>
      </c>
      <c r="E34" s="4">
        <v>321.19</v>
      </c>
      <c r="F34" s="5" t="s">
        <v>175</v>
      </c>
      <c r="G34" s="7">
        <f t="shared" si="4"/>
        <v>4674.9618605809646</v>
      </c>
      <c r="H34">
        <v>3223</v>
      </c>
      <c r="I34" s="6">
        <f t="shared" si="5"/>
        <v>214.64472402202787</v>
      </c>
      <c r="K34" t="s">
        <v>78</v>
      </c>
      <c r="L34" s="1">
        <v>44718</v>
      </c>
      <c r="M34" t="s">
        <v>177</v>
      </c>
      <c r="N34" t="s">
        <v>173</v>
      </c>
    </row>
    <row r="35" spans="1:14" x14ac:dyDescent="0.25">
      <c r="A35" t="s">
        <v>75</v>
      </c>
      <c r="B35" t="s">
        <v>84</v>
      </c>
      <c r="C35" t="s">
        <v>86</v>
      </c>
      <c r="D35" s="4">
        <v>21804515</v>
      </c>
      <c r="E35" s="4">
        <v>7866.1</v>
      </c>
      <c r="F35" s="5" t="s">
        <v>155</v>
      </c>
      <c r="G35" s="7">
        <f t="shared" si="4"/>
        <v>2771.9600564447437</v>
      </c>
      <c r="H35">
        <v>53718</v>
      </c>
      <c r="I35" s="6">
        <f t="shared" si="5"/>
        <v>246.36182001755139</v>
      </c>
      <c r="K35" t="s">
        <v>78</v>
      </c>
      <c r="L35" s="1">
        <v>44718</v>
      </c>
      <c r="M35" t="s">
        <v>176</v>
      </c>
      <c r="N35" t="s">
        <v>173</v>
      </c>
    </row>
    <row r="36" spans="1:14" x14ac:dyDescent="0.25">
      <c r="A36" t="s">
        <v>75</v>
      </c>
      <c r="B36" t="s">
        <v>84</v>
      </c>
      <c r="C36" t="s">
        <v>87</v>
      </c>
      <c r="D36" s="4">
        <v>4689601</v>
      </c>
      <c r="E36" s="4">
        <v>7657.5</v>
      </c>
      <c r="F36" s="5" t="s">
        <v>155</v>
      </c>
      <c r="G36" s="7">
        <f t="shared" si="4"/>
        <v>612.41932745674171</v>
      </c>
      <c r="H36">
        <v>12310</v>
      </c>
      <c r="I36" s="6">
        <f t="shared" si="5"/>
        <v>262.49567926994217</v>
      </c>
      <c r="K36" t="s">
        <v>78</v>
      </c>
      <c r="L36" s="1">
        <v>44718</v>
      </c>
      <c r="M36" t="s">
        <v>178</v>
      </c>
      <c r="N36" t="s">
        <v>173</v>
      </c>
    </row>
    <row r="37" spans="1:14" x14ac:dyDescent="0.25">
      <c r="A37" t="s">
        <v>75</v>
      </c>
      <c r="B37" t="s">
        <v>88</v>
      </c>
      <c r="C37" t="s">
        <v>89</v>
      </c>
      <c r="D37" s="4">
        <v>10882757</v>
      </c>
      <c r="E37" s="4">
        <v>2819.3</v>
      </c>
      <c r="F37" s="5" t="s">
        <v>155</v>
      </c>
      <c r="G37" s="7">
        <f t="shared" si="4"/>
        <v>3860.0918667754404</v>
      </c>
      <c r="H37">
        <v>9734</v>
      </c>
      <c r="I37" s="6">
        <f t="shared" si="5"/>
        <v>89.444246526868156</v>
      </c>
      <c r="K37" t="s">
        <v>78</v>
      </c>
      <c r="L37" s="1">
        <v>44718</v>
      </c>
      <c r="M37" t="s">
        <v>179</v>
      </c>
      <c r="N37" t="s">
        <v>173</v>
      </c>
    </row>
    <row r="38" spans="1:14" x14ac:dyDescent="0.25">
      <c r="A38" t="s">
        <v>90</v>
      </c>
      <c r="B38" t="s">
        <v>91</v>
      </c>
      <c r="C38" t="s">
        <v>92</v>
      </c>
      <c r="D38" s="4">
        <v>2746388</v>
      </c>
      <c r="E38" s="4">
        <v>607.44000000000005</v>
      </c>
      <c r="F38" s="5" t="s">
        <v>175</v>
      </c>
      <c r="G38" s="5">
        <f t="shared" si="4"/>
        <v>4521.2498353746869</v>
      </c>
      <c r="H38">
        <v>7738</v>
      </c>
      <c r="I38" s="6">
        <f t="shared" si="5"/>
        <v>281.75188647780283</v>
      </c>
      <c r="K38" t="s">
        <v>93</v>
      </c>
      <c r="L38" s="1">
        <v>44738</v>
      </c>
      <c r="M38" t="s">
        <v>180</v>
      </c>
      <c r="N38" t="s">
        <v>188</v>
      </c>
    </row>
    <row r="39" spans="1:14" x14ac:dyDescent="0.25">
      <c r="A39" t="s">
        <v>90</v>
      </c>
      <c r="B39" t="s">
        <v>91</v>
      </c>
      <c r="C39" t="s">
        <v>94</v>
      </c>
      <c r="D39" s="4">
        <v>2613539</v>
      </c>
      <c r="E39" s="4">
        <v>2353.1</v>
      </c>
      <c r="F39" s="5" t="s">
        <v>182</v>
      </c>
      <c r="G39" s="5">
        <f t="shared" si="4"/>
        <v>1110.6791041604693</v>
      </c>
      <c r="H39">
        <v>6820</v>
      </c>
      <c r="I39" s="6">
        <f t="shared" si="5"/>
        <v>260.94885134677537</v>
      </c>
      <c r="K39" t="s">
        <v>93</v>
      </c>
      <c r="L39" s="1">
        <v>44738</v>
      </c>
      <c r="M39" t="s">
        <v>181</v>
      </c>
      <c r="N39" t="s">
        <v>187</v>
      </c>
    </row>
    <row r="40" spans="1:14" x14ac:dyDescent="0.25">
      <c r="A40" t="s">
        <v>90</v>
      </c>
      <c r="B40" t="s">
        <v>91</v>
      </c>
      <c r="C40" t="s">
        <v>95</v>
      </c>
      <c r="D40" s="4">
        <v>1793561</v>
      </c>
      <c r="E40" s="4">
        <v>1740</v>
      </c>
      <c r="F40" s="5" t="s">
        <v>182</v>
      </c>
      <c r="G40" s="5">
        <f t="shared" si="4"/>
        <v>1030.7821839080459</v>
      </c>
      <c r="H40">
        <v>8122</v>
      </c>
      <c r="I40" s="6">
        <f t="shared" si="5"/>
        <v>452.84213918567588</v>
      </c>
      <c r="K40" t="s">
        <v>93</v>
      </c>
      <c r="L40" s="1">
        <v>44738</v>
      </c>
      <c r="M40" t="s">
        <v>183</v>
      </c>
      <c r="N40" t="s">
        <v>187</v>
      </c>
    </row>
    <row r="41" spans="1:14" x14ac:dyDescent="0.25">
      <c r="A41" t="s">
        <v>90</v>
      </c>
      <c r="B41" t="s">
        <v>91</v>
      </c>
      <c r="C41" t="s">
        <v>96</v>
      </c>
      <c r="D41" s="4">
        <v>2304580</v>
      </c>
      <c r="E41" s="4">
        <v>1739.62</v>
      </c>
      <c r="F41" s="5" t="s">
        <v>175</v>
      </c>
      <c r="G41" s="5">
        <f t="shared" si="4"/>
        <v>1324.7605798967591</v>
      </c>
      <c r="H41">
        <v>11176</v>
      </c>
      <c r="I41" s="6">
        <f t="shared" si="5"/>
        <v>484.94736568051445</v>
      </c>
      <c r="J41" t="s">
        <v>97</v>
      </c>
      <c r="K41" t="s">
        <v>31</v>
      </c>
      <c r="L41" s="1">
        <v>44786</v>
      </c>
      <c r="M41" t="s">
        <v>185</v>
      </c>
      <c r="N41" t="s">
        <v>184</v>
      </c>
    </row>
    <row r="42" spans="1:14" x14ac:dyDescent="0.25">
      <c r="A42" t="s">
        <v>90</v>
      </c>
      <c r="B42" t="s">
        <v>91</v>
      </c>
      <c r="C42" t="s">
        <v>98</v>
      </c>
      <c r="D42" s="4">
        <v>977203</v>
      </c>
      <c r="E42" s="4">
        <v>1043.8</v>
      </c>
      <c r="F42" s="5" t="s">
        <v>182</v>
      </c>
      <c r="G42" s="5">
        <f t="shared" si="4"/>
        <v>936.19754742287796</v>
      </c>
      <c r="H42">
        <v>2910</v>
      </c>
      <c r="I42" s="6">
        <f t="shared" si="5"/>
        <v>297.78868873714055</v>
      </c>
      <c r="K42" t="s">
        <v>93</v>
      </c>
      <c r="L42" s="1">
        <v>44738</v>
      </c>
      <c r="M42" t="s">
        <v>186</v>
      </c>
      <c r="N42" t="s">
        <v>187</v>
      </c>
    </row>
    <row r="43" spans="1:14" x14ac:dyDescent="0.25">
      <c r="A43" t="s">
        <v>90</v>
      </c>
      <c r="B43" t="s">
        <v>91</v>
      </c>
      <c r="C43" t="s">
        <v>99</v>
      </c>
      <c r="D43" s="4">
        <v>9861224</v>
      </c>
      <c r="E43" s="4">
        <v>12310</v>
      </c>
      <c r="F43" s="5" t="s">
        <v>182</v>
      </c>
      <c r="G43" s="5">
        <f t="shared" si="4"/>
        <v>801.07424857839158</v>
      </c>
      <c r="H43">
        <v>32324</v>
      </c>
      <c r="I43" s="6">
        <f t="shared" si="5"/>
        <v>327.78892356567502</v>
      </c>
      <c r="K43" t="s">
        <v>93</v>
      </c>
      <c r="L43" s="1">
        <v>44738</v>
      </c>
      <c r="M43" t="s">
        <v>189</v>
      </c>
      <c r="N43" t="s">
        <v>187</v>
      </c>
    </row>
    <row r="44" spans="1:14" x14ac:dyDescent="0.25">
      <c r="A44" t="s">
        <v>90</v>
      </c>
      <c r="B44" t="s">
        <v>91</v>
      </c>
      <c r="C44" t="s">
        <v>100</v>
      </c>
      <c r="D44" s="4">
        <v>8804190</v>
      </c>
      <c r="E44" s="4">
        <v>1223.5899999999999</v>
      </c>
      <c r="F44" s="5" t="s">
        <v>175</v>
      </c>
      <c r="G44" s="5">
        <f t="shared" si="4"/>
        <v>7195.3759020586967</v>
      </c>
      <c r="H44">
        <v>35185</v>
      </c>
      <c r="I44" s="6">
        <f t="shared" si="5"/>
        <v>399.63926266925182</v>
      </c>
      <c r="K44" t="s">
        <v>93</v>
      </c>
      <c r="L44" s="1">
        <v>44738</v>
      </c>
      <c r="M44" t="s">
        <v>190</v>
      </c>
      <c r="N44" t="s">
        <v>188</v>
      </c>
    </row>
    <row r="45" spans="1:14" x14ac:dyDescent="0.25">
      <c r="A45" t="s">
        <v>90</v>
      </c>
      <c r="B45" t="s">
        <v>91</v>
      </c>
      <c r="C45" t="s">
        <v>101</v>
      </c>
      <c r="D45" s="4">
        <v>4420568</v>
      </c>
      <c r="E45" s="4">
        <v>23890</v>
      </c>
      <c r="F45" s="5" t="s">
        <v>182</v>
      </c>
      <c r="G45" s="5">
        <f t="shared" si="4"/>
        <v>185.03842611971535</v>
      </c>
      <c r="H45">
        <v>17692</v>
      </c>
      <c r="I45" s="6">
        <f t="shared" si="5"/>
        <v>400.22006221824887</v>
      </c>
      <c r="J45" t="s">
        <v>102</v>
      </c>
      <c r="K45" t="s">
        <v>103</v>
      </c>
      <c r="L45" s="1">
        <v>44783</v>
      </c>
      <c r="M45" t="s">
        <v>191</v>
      </c>
      <c r="N45" t="s">
        <v>187</v>
      </c>
    </row>
    <row r="46" spans="1:14" hidden="1" x14ac:dyDescent="0.25">
      <c r="A46" t="s">
        <v>90</v>
      </c>
      <c r="B46" t="s">
        <v>91</v>
      </c>
      <c r="C46" t="s">
        <v>104</v>
      </c>
      <c r="K46" t="s">
        <v>105</v>
      </c>
    </row>
    <row r="47" spans="1:14" hidden="1" x14ac:dyDescent="0.25">
      <c r="A47" t="s">
        <v>106</v>
      </c>
      <c r="B47" t="s">
        <v>107</v>
      </c>
      <c r="C47" t="s">
        <v>108</v>
      </c>
      <c r="J47" t="s">
        <v>109</v>
      </c>
      <c r="L47" s="1">
        <v>44794</v>
      </c>
    </row>
    <row r="48" spans="1:14" x14ac:dyDescent="0.25">
      <c r="A48" t="s">
        <v>106</v>
      </c>
      <c r="B48" t="s">
        <v>107</v>
      </c>
      <c r="C48" t="s">
        <v>110</v>
      </c>
      <c r="D48" s="4">
        <v>2560700</v>
      </c>
      <c r="E48" s="4">
        <v>15842</v>
      </c>
      <c r="F48" s="5" t="s">
        <v>193</v>
      </c>
      <c r="G48" s="5">
        <f t="shared" ref="G48:G49" si="6">IFERROR(D48/E48,"")</f>
        <v>161.63994445145815</v>
      </c>
      <c r="H48">
        <v>804</v>
      </c>
      <c r="I48" s="6">
        <f t="shared" ref="I48:I49" si="7">IFERROR(H48/(D48/100000),"")</f>
        <v>31.397664701058304</v>
      </c>
      <c r="J48" t="s">
        <v>111</v>
      </c>
      <c r="K48" t="s">
        <v>112</v>
      </c>
      <c r="L48" s="1">
        <v>44790</v>
      </c>
      <c r="M48" t="s">
        <v>192</v>
      </c>
    </row>
    <row r="49" spans="1:13" x14ac:dyDescent="0.25">
      <c r="A49" t="s">
        <v>106</v>
      </c>
      <c r="B49" t="s">
        <v>107</v>
      </c>
      <c r="C49" t="s">
        <v>113</v>
      </c>
      <c r="D49" s="4">
        <v>640778</v>
      </c>
      <c r="E49">
        <v>414.3</v>
      </c>
      <c r="F49" s="5" t="s">
        <v>175</v>
      </c>
      <c r="G49" s="5">
        <f t="shared" si="6"/>
        <v>1546.6521844074341</v>
      </c>
      <c r="H49">
        <v>261</v>
      </c>
      <c r="I49" s="6">
        <f t="shared" si="7"/>
        <v>40.731735484052201</v>
      </c>
      <c r="J49" t="s">
        <v>114</v>
      </c>
      <c r="K49" t="s">
        <v>112</v>
      </c>
      <c r="L49" s="1">
        <v>44790</v>
      </c>
      <c r="M49" t="s">
        <v>194</v>
      </c>
    </row>
    <row r="50" spans="1:13" hidden="1" x14ac:dyDescent="0.25">
      <c r="A50" t="s">
        <v>106</v>
      </c>
      <c r="B50" t="s">
        <v>107</v>
      </c>
      <c r="C50" t="s">
        <v>115</v>
      </c>
      <c r="J50" t="s">
        <v>116</v>
      </c>
    </row>
    <row r="51" spans="1:13" hidden="1" x14ac:dyDescent="0.25">
      <c r="A51" t="s">
        <v>106</v>
      </c>
      <c r="B51" t="s">
        <v>107</v>
      </c>
      <c r="C51" t="s">
        <v>117</v>
      </c>
      <c r="J51" t="s">
        <v>118</v>
      </c>
    </row>
    <row r="52" spans="1:13" hidden="1" x14ac:dyDescent="0.25">
      <c r="A52" t="s">
        <v>106</v>
      </c>
      <c r="B52" t="s">
        <v>107</v>
      </c>
      <c r="C52" t="s">
        <v>119</v>
      </c>
    </row>
    <row r="53" spans="1:13" hidden="1" x14ac:dyDescent="0.25">
      <c r="A53" t="s">
        <v>106</v>
      </c>
      <c r="B53" t="s">
        <v>107</v>
      </c>
      <c r="C53" t="s">
        <v>120</v>
      </c>
      <c r="J53" t="s">
        <v>118</v>
      </c>
    </row>
    <row r="54" spans="1:13" x14ac:dyDescent="0.25">
      <c r="A54" t="s">
        <v>106</v>
      </c>
      <c r="B54" t="s">
        <v>121</v>
      </c>
      <c r="C54" t="s">
        <v>122</v>
      </c>
      <c r="D54" s="4">
        <v>1463000</v>
      </c>
      <c r="E54">
        <v>607.1</v>
      </c>
      <c r="F54" s="5" t="s">
        <v>196</v>
      </c>
      <c r="G54" s="5">
        <f>IFERROR(D54/E54,"")</f>
        <v>2409.8171635644867</v>
      </c>
      <c r="H54">
        <v>118</v>
      </c>
      <c r="I54" s="6">
        <f>IFERROR(H54/(D54/100000),"")</f>
        <v>8.0656185919343812</v>
      </c>
      <c r="K54" t="s">
        <v>123</v>
      </c>
      <c r="L54" s="1">
        <v>44790</v>
      </c>
      <c r="M54" t="s">
        <v>195</v>
      </c>
    </row>
    <row r="55" spans="1:13" hidden="1" x14ac:dyDescent="0.25">
      <c r="A55" t="s">
        <v>106</v>
      </c>
      <c r="B55" t="s">
        <v>121</v>
      </c>
      <c r="C55" t="s">
        <v>124</v>
      </c>
      <c r="J55" t="s">
        <v>125</v>
      </c>
    </row>
  </sheetData>
  <autoFilter ref="A1:L55" xr:uid="{00000000-0009-0000-0000-000000000000}">
    <filterColumn colId="7">
      <customFilters>
        <customFilter operator="notEqual" val=" "/>
      </customFilters>
    </filterColumn>
  </autoFilter>
  <pageMargins left="0.7" right="0.7" top="0.75" bottom="0.75" header="0.3" footer="0.3"/>
  <headerFooter>
    <oddHeader>&amp;C&amp;"Calibri"&amp;12&amp;KEEDC00 RMIT Classification: Trusted&amp;1#_x000D_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covid_deaths_manual_notes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2022-09-06T08:11:34Z</dcterms:created>
  <dcterms:modified xsi:type="dcterms:W3CDTF">2022-09-06T10:03:05Z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2022-09-06T08:12:34Z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d19c5c5e-1370-4d2c-9819-baf96081643c</vt:lpwstr>
  </property>
  <property fmtid="{D5CDD505-2E9C-101B-9397-08002B2CF9AE}" pid="8" name="MSIP_Label_8c3d088b-6243-4963-a2e2-8b321ab7f8fc_ContentBits">
    <vt:lpwstr>1</vt:lpwstr>
  </property>
</Properties>
</file>