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70073624\08_Projects\Staticdwell_Peritoneal_Dialysis\PD-model-comparison\publication\fittedPS\"/>
    </mc:Choice>
  </mc:AlternateContent>
  <bookViews>
    <workbookView xWindow="0" yWindow="0" windowWidth="23040" windowHeight="68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T20" i="1"/>
  <c r="T21" i="1"/>
  <c r="C19" i="1" l="1"/>
  <c r="D19" i="1"/>
  <c r="E19" i="1"/>
  <c r="F19" i="1"/>
  <c r="G19" i="1"/>
  <c r="H19" i="1"/>
  <c r="I19" i="1"/>
  <c r="J19" i="1"/>
  <c r="K19" i="1"/>
  <c r="K21" i="1" s="1"/>
  <c r="L19" i="1"/>
  <c r="L21" i="1" s="1"/>
  <c r="M19" i="1"/>
  <c r="M21" i="1" s="1"/>
  <c r="N19" i="1"/>
  <c r="N21" i="1" s="1"/>
  <c r="O19" i="1"/>
  <c r="P19" i="1"/>
  <c r="Q19" i="1"/>
  <c r="R19" i="1"/>
  <c r="S19" i="1"/>
  <c r="C20" i="1"/>
  <c r="C21" i="1" s="1"/>
  <c r="D20" i="1"/>
  <c r="D21" i="1" s="1"/>
  <c r="E20" i="1"/>
  <c r="E21" i="1" s="1"/>
  <c r="F20" i="1"/>
  <c r="F21" i="1" s="1"/>
  <c r="G20" i="1"/>
  <c r="G21" i="1" s="1"/>
  <c r="H20" i="1"/>
  <c r="H21" i="1" s="1"/>
  <c r="I20" i="1"/>
  <c r="I21" i="1" s="1"/>
  <c r="J20" i="1"/>
  <c r="K20" i="1"/>
  <c r="L20" i="1"/>
  <c r="M20" i="1"/>
  <c r="N20" i="1"/>
  <c r="O20" i="1"/>
  <c r="O21" i="1" s="1"/>
  <c r="P20" i="1"/>
  <c r="P21" i="1" s="1"/>
  <c r="Q20" i="1"/>
  <c r="Q21" i="1" s="1"/>
  <c r="R20" i="1"/>
  <c r="R21" i="1" s="1"/>
  <c r="S20" i="1"/>
  <c r="S21" i="1" s="1"/>
  <c r="J21" i="1"/>
  <c r="B20" i="1"/>
  <c r="B19" i="1"/>
  <c r="B21" i="1" l="1"/>
</calcChain>
</file>

<file path=xl/sharedStrings.xml><?xml version="1.0" encoding="utf-8"?>
<sst xmlns="http://schemas.openxmlformats.org/spreadsheetml/2006/main" count="43" uniqueCount="40">
  <si>
    <t>P9.csv</t>
  </si>
  <si>
    <t>P8.csv</t>
  </si>
  <si>
    <t>P23.csv</t>
  </si>
  <si>
    <t>P22.csv</t>
  </si>
  <si>
    <t>P21.csv</t>
  </si>
  <si>
    <t>P20.csv</t>
  </si>
  <si>
    <t>P19.csv</t>
  </si>
  <si>
    <t>P18.csv</t>
  </si>
  <si>
    <t>P17.csv</t>
  </si>
  <si>
    <t>P16.csv</t>
  </si>
  <si>
    <t>P15.csv</t>
  </si>
  <si>
    <t>P14.csv</t>
  </si>
  <si>
    <t>P13.csv</t>
  </si>
  <si>
    <t>P12.csv</t>
  </si>
  <si>
    <t>P11.csv</t>
  </si>
  <si>
    <t>P10.csv</t>
  </si>
  <si>
    <t>mean</t>
  </si>
  <si>
    <t>sd</t>
  </si>
  <si>
    <t>±</t>
  </si>
  <si>
    <t>MTAC_urea</t>
  </si>
  <si>
    <t>MTAC_crea</t>
  </si>
  <si>
    <t>MTAC_sodium</t>
  </si>
  <si>
    <t>MTAC_phosphate</t>
  </si>
  <si>
    <t>MTAC_glu</t>
  </si>
  <si>
    <t>MTAC_potassium</t>
  </si>
  <si>
    <t>fct_urea</t>
  </si>
  <si>
    <t>fct_crea</t>
  </si>
  <si>
    <t>fct_sodium</t>
  </si>
  <si>
    <t>fct_phosphate</t>
  </si>
  <si>
    <t>fct_glu</t>
  </si>
  <si>
    <t>fct_potassium</t>
  </si>
  <si>
    <t>L</t>
  </si>
  <si>
    <t>objective function</t>
  </si>
  <si>
    <t>inf</t>
  </si>
  <si>
    <t>sico_urea</t>
  </si>
  <si>
    <t>sico_crea</t>
  </si>
  <si>
    <t>sico_sodium</t>
  </si>
  <si>
    <t>sico_phosphate</t>
  </si>
  <si>
    <t>sico_glu</t>
  </si>
  <si>
    <t>sico_potassium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</si>
</sst>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T21" sqref="T21"/>
    </sheetView>
  </sheetViews>
  <sheetFormatPr defaultRowHeight="14.4" x14ac:dyDescent="0.3"/>
  <sheetData>
    <row r="1" spans="1:21" x14ac:dyDescent="0.3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31</v>
      </c>
      <c r="U1" t="s">
        <v>32</v>
      </c>
    </row>
    <row r="2" spans="1:21" x14ac:dyDescent="0.3">
      <c r="A2" t="s">
        <v>15</v>
      </c>
      <c r="B2">
        <v>0.183865</v>
      </c>
      <c r="C2">
        <v>1.09112512809899</v>
      </c>
      <c r="D2">
        <v>6.9194106348630796E-2</v>
      </c>
      <c r="E2">
        <v>0.168238858863935</v>
      </c>
      <c r="F2">
        <v>13.7703174024698</v>
      </c>
      <c r="G2">
        <v>13.4437968054438</v>
      </c>
      <c r="H2">
        <v>42.566004104998498</v>
      </c>
      <c r="I2">
        <v>4.3663492650706202</v>
      </c>
      <c r="J2">
        <v>28.975800806599501</v>
      </c>
      <c r="K2">
        <v>23.424175397584701</v>
      </c>
      <c r="L2">
        <v>6.6119345692018898</v>
      </c>
      <c r="M2">
        <v>1.2416472628270401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2.0430964183836401E-3</v>
      </c>
      <c r="U2">
        <v>6.2170888944032701</v>
      </c>
    </row>
    <row r="3" spans="1:21" x14ac:dyDescent="0.3">
      <c r="A3" t="s">
        <v>14</v>
      </c>
      <c r="B3">
        <v>11.318110242964201</v>
      </c>
      <c r="C3">
        <v>1.4379707804520701</v>
      </c>
      <c r="D3" s="2">
        <v>3.1806394363420698E-18</v>
      </c>
      <c r="E3">
        <v>8.3737243019663204E-2</v>
      </c>
      <c r="F3">
        <v>10.713916318035199</v>
      </c>
      <c r="G3">
        <v>21.2060958661258</v>
      </c>
      <c r="H3">
        <v>0.77550481818532901</v>
      </c>
      <c r="I3">
        <v>1.9165012755641699</v>
      </c>
      <c r="J3">
        <v>39.0373887220087</v>
      </c>
      <c r="K3">
        <v>30.2902883214276</v>
      </c>
      <c r="L3">
        <v>8.3120800116251292</v>
      </c>
      <c r="M3">
        <v>1.47612892617022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3.6778512661238602E-4</v>
      </c>
      <c r="U3">
        <v>5.0841706015617696</v>
      </c>
    </row>
    <row r="4" spans="1:21" x14ac:dyDescent="0.3">
      <c r="A4" t="s">
        <v>13</v>
      </c>
      <c r="B4">
        <v>0.98133360155677296</v>
      </c>
      <c r="C4">
        <v>0.36212987937228502</v>
      </c>
      <c r="D4">
        <v>20.529314828452002</v>
      </c>
      <c r="E4">
        <v>0.18507079817053401</v>
      </c>
      <c r="F4">
        <v>3.6289273280084302</v>
      </c>
      <c r="G4">
        <v>13.122285605773699</v>
      </c>
      <c r="H4">
        <v>8.1449395524615706</v>
      </c>
      <c r="I4">
        <v>13.9279996985619</v>
      </c>
      <c r="J4">
        <v>1.2273806642895599</v>
      </c>
      <c r="K4">
        <v>22.2558889139058</v>
      </c>
      <c r="L4">
        <v>15.9540032288351</v>
      </c>
      <c r="M4">
        <v>1.44935857333201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7.3275794346537903E-3</v>
      </c>
      <c r="U4">
        <v>3.1502562674618302</v>
      </c>
    </row>
    <row r="5" spans="1:21" x14ac:dyDescent="0.3">
      <c r="A5" t="s">
        <v>12</v>
      </c>
      <c r="B5">
        <v>196.201207319037</v>
      </c>
      <c r="C5">
        <v>25.738324580069101</v>
      </c>
      <c r="D5">
        <v>200</v>
      </c>
      <c r="E5">
        <v>35.140319932299199</v>
      </c>
      <c r="F5">
        <v>200</v>
      </c>
      <c r="G5">
        <v>196.08692638000801</v>
      </c>
      <c r="H5">
        <v>14.502507536664099</v>
      </c>
      <c r="I5">
        <v>46.708893084196603</v>
      </c>
      <c r="J5">
        <v>26.759844878955199</v>
      </c>
      <c r="K5">
        <v>25.500944258898599</v>
      </c>
      <c r="L5">
        <v>200</v>
      </c>
      <c r="M5">
        <v>22.1433937461101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5.8023618524531999</v>
      </c>
      <c r="U5">
        <v>41.6640905711958</v>
      </c>
    </row>
    <row r="6" spans="1:21" x14ac:dyDescent="0.3">
      <c r="A6" t="s">
        <v>10</v>
      </c>
      <c r="B6">
        <v>41.089032495466498</v>
      </c>
      <c r="C6">
        <v>31.583836846867701</v>
      </c>
      <c r="D6">
        <v>40.169749375879498</v>
      </c>
      <c r="E6">
        <v>9.6551554204070502</v>
      </c>
      <c r="F6">
        <v>36.140163482424299</v>
      </c>
      <c r="G6">
        <v>27.600761448642299</v>
      </c>
      <c r="H6">
        <v>16.931803133013101</v>
      </c>
      <c r="I6">
        <v>14.1399197064489</v>
      </c>
      <c r="J6">
        <v>38.033812956228601</v>
      </c>
      <c r="K6">
        <v>40.491135803387401</v>
      </c>
      <c r="L6">
        <v>18.411921378002098</v>
      </c>
      <c r="M6">
        <v>34.141506049086097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1.5711369260472801</v>
      </c>
      <c r="U6">
        <v>13.769908647522</v>
      </c>
    </row>
    <row r="7" spans="1:21" x14ac:dyDescent="0.3">
      <c r="A7" t="s">
        <v>8</v>
      </c>
      <c r="B7">
        <v>27.0770166246947</v>
      </c>
      <c r="C7">
        <v>25.1148593696566</v>
      </c>
      <c r="D7">
        <v>52.340851483628597</v>
      </c>
      <c r="E7">
        <v>30.839660629253402</v>
      </c>
      <c r="F7">
        <v>133.827841128481</v>
      </c>
      <c r="G7">
        <v>15.457930174234299</v>
      </c>
      <c r="H7">
        <v>38.895939050617201</v>
      </c>
      <c r="I7">
        <v>34.502656992446703</v>
      </c>
      <c r="J7">
        <v>34.967103712581597</v>
      </c>
      <c r="K7">
        <v>23.899349791217801</v>
      </c>
      <c r="L7">
        <v>140.10781013959399</v>
      </c>
      <c r="M7">
        <v>61.780849254628599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1.8809217097765301</v>
      </c>
      <c r="U7">
        <v>52.854100590978</v>
      </c>
    </row>
    <row r="8" spans="1:21" x14ac:dyDescent="0.3">
      <c r="A8" t="s">
        <v>6</v>
      </c>
      <c r="B8">
        <v>29.025155513316399</v>
      </c>
      <c r="C8">
        <v>19.362929455071601</v>
      </c>
      <c r="D8">
        <v>36.807526928660899</v>
      </c>
      <c r="E8">
        <v>47.868952291790897</v>
      </c>
      <c r="F8">
        <v>44.226084335862801</v>
      </c>
      <c r="G8">
        <v>41.4113861476675</v>
      </c>
      <c r="H8">
        <v>28.229860287813</v>
      </c>
      <c r="I8">
        <v>28.8314141931926</v>
      </c>
      <c r="J8">
        <v>47.927243990888599</v>
      </c>
      <c r="K8">
        <v>10.256548924335799</v>
      </c>
      <c r="L8">
        <v>22.8637851645931</v>
      </c>
      <c r="M8">
        <v>31.283335301497001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1.80901716959134</v>
      </c>
      <c r="U8">
        <v>11.7515830503106</v>
      </c>
    </row>
    <row r="9" spans="1:21" x14ac:dyDescent="0.3">
      <c r="A9" t="s">
        <v>4</v>
      </c>
      <c r="B9">
        <v>7</v>
      </c>
      <c r="C9">
        <v>14</v>
      </c>
      <c r="D9">
        <v>21</v>
      </c>
      <c r="E9">
        <v>34</v>
      </c>
      <c r="F9">
        <v>41</v>
      </c>
      <c r="G9">
        <v>39</v>
      </c>
      <c r="H9">
        <v>9</v>
      </c>
      <c r="I9">
        <v>19</v>
      </c>
      <c r="J9">
        <v>2</v>
      </c>
      <c r="K9">
        <v>25</v>
      </c>
      <c r="L9">
        <v>20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</v>
      </c>
      <c r="U9" s="2">
        <v>1.3710466277978301E+128</v>
      </c>
    </row>
    <row r="10" spans="1:21" x14ac:dyDescent="0.3">
      <c r="A10" t="s">
        <v>2</v>
      </c>
      <c r="B10">
        <v>15.8521001426799</v>
      </c>
      <c r="C10">
        <v>27.5148232849054</v>
      </c>
      <c r="D10">
        <v>49.441158712702297</v>
      </c>
      <c r="E10">
        <v>9.7707153725039699</v>
      </c>
      <c r="F10">
        <v>14.135340872402001</v>
      </c>
      <c r="G10">
        <v>23.745654894461001</v>
      </c>
      <c r="H10">
        <v>45.138564403200498</v>
      </c>
      <c r="I10">
        <v>15.0062036600252</v>
      </c>
      <c r="J10">
        <v>36.943269806542901</v>
      </c>
      <c r="K10">
        <v>31.869630839925801</v>
      </c>
      <c r="L10">
        <v>35.332009306289201</v>
      </c>
      <c r="M10">
        <v>40.237411247561802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1.8735419938453099</v>
      </c>
      <c r="U10">
        <v>15.9298031522433</v>
      </c>
    </row>
    <row r="11" spans="1:21" x14ac:dyDescent="0.3">
      <c r="A11" t="s">
        <v>1</v>
      </c>
      <c r="B11">
        <v>49</v>
      </c>
      <c r="C11">
        <v>22</v>
      </c>
      <c r="D11">
        <v>37</v>
      </c>
      <c r="E11">
        <v>2</v>
      </c>
      <c r="F11">
        <v>29</v>
      </c>
      <c r="G11">
        <v>6</v>
      </c>
      <c r="H11">
        <v>48</v>
      </c>
      <c r="I11">
        <v>43</v>
      </c>
      <c r="J11">
        <v>35</v>
      </c>
      <c r="K11">
        <v>14</v>
      </c>
      <c r="L11">
        <v>10</v>
      </c>
      <c r="M11">
        <v>17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42</v>
      </c>
      <c r="U11" t="s">
        <v>33</v>
      </c>
    </row>
    <row r="12" spans="1:21" x14ac:dyDescent="0.3">
      <c r="A12" t="s">
        <v>0</v>
      </c>
      <c r="B12">
        <v>16</v>
      </c>
      <c r="C12">
        <v>41</v>
      </c>
      <c r="D12">
        <v>46</v>
      </c>
      <c r="E12">
        <v>9</v>
      </c>
      <c r="F12">
        <v>4</v>
      </c>
      <c r="G12">
        <v>2</v>
      </c>
      <c r="H12">
        <v>6</v>
      </c>
      <c r="I12">
        <v>45</v>
      </c>
      <c r="J12">
        <v>11</v>
      </c>
      <c r="K12">
        <v>26</v>
      </c>
      <c r="L12">
        <v>8</v>
      </c>
      <c r="M12">
        <v>42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18</v>
      </c>
      <c r="U12" t="s">
        <v>33</v>
      </c>
    </row>
    <row r="13" spans="1:21" x14ac:dyDescent="0.3">
      <c r="A13" t="s">
        <v>11</v>
      </c>
      <c r="B13">
        <v>35</v>
      </c>
      <c r="C13">
        <v>5</v>
      </c>
      <c r="D13">
        <v>48</v>
      </c>
      <c r="E13">
        <v>11</v>
      </c>
      <c r="F13">
        <v>41</v>
      </c>
      <c r="G13">
        <v>3</v>
      </c>
      <c r="H13">
        <v>6</v>
      </c>
      <c r="I13">
        <v>16</v>
      </c>
      <c r="J13">
        <v>42</v>
      </c>
      <c r="K13">
        <v>43</v>
      </c>
      <c r="L13">
        <v>7</v>
      </c>
      <c r="M13">
        <v>18</v>
      </c>
      <c r="P13">
        <v>0</v>
      </c>
      <c r="Q13">
        <v>0</v>
      </c>
      <c r="R13">
        <v>0</v>
      </c>
      <c r="S13">
        <v>0</v>
      </c>
      <c r="T13">
        <v>13</v>
      </c>
      <c r="U13" t="s">
        <v>33</v>
      </c>
    </row>
    <row r="14" spans="1:21" x14ac:dyDescent="0.3">
      <c r="A14" t="s">
        <v>9</v>
      </c>
      <c r="B14">
        <v>4.1173243602730301</v>
      </c>
      <c r="C14">
        <v>8.9732190454554397E-2</v>
      </c>
      <c r="D14">
        <v>36.359254599055603</v>
      </c>
      <c r="E14">
        <v>5.8513663494490803E-2</v>
      </c>
      <c r="F14">
        <v>24.2501213022252</v>
      </c>
      <c r="G14">
        <v>12.093189355435401</v>
      </c>
      <c r="H14">
        <v>3.0292059155671001</v>
      </c>
      <c r="I14">
        <v>64.727652302029099</v>
      </c>
      <c r="J14">
        <v>1.1078482121114099</v>
      </c>
      <c r="K14">
        <v>81.039392653579498</v>
      </c>
      <c r="L14">
        <v>10.644364557706901</v>
      </c>
      <c r="M14">
        <v>1.8061170272771001</v>
      </c>
      <c r="P14">
        <v>0</v>
      </c>
      <c r="Q14">
        <v>0</v>
      </c>
      <c r="R14">
        <v>0</v>
      </c>
      <c r="S14">
        <v>0</v>
      </c>
      <c r="T14">
        <v>9.2997144873630099E-3</v>
      </c>
      <c r="U14">
        <v>2.835839402885</v>
      </c>
    </row>
    <row r="15" spans="1:21" x14ac:dyDescent="0.3">
      <c r="A15" t="s">
        <v>7</v>
      </c>
      <c r="B15">
        <v>6.9800813504874899</v>
      </c>
      <c r="C15">
        <v>0.270286921896918</v>
      </c>
      <c r="D15">
        <v>1.9896723521508199</v>
      </c>
      <c r="E15">
        <v>0.16168357697091101</v>
      </c>
      <c r="F15">
        <v>0.106464561090612</v>
      </c>
      <c r="G15">
        <v>0.16219682142174399</v>
      </c>
      <c r="H15">
        <v>2.98987308492993</v>
      </c>
      <c r="I15">
        <v>51.207270511497697</v>
      </c>
      <c r="J15">
        <v>8.3670543483950297</v>
      </c>
      <c r="K15">
        <v>73.236857922857695</v>
      </c>
      <c r="L15">
        <v>195.51367067302201</v>
      </c>
      <c r="M15">
        <v>94.189870285940103</v>
      </c>
      <c r="P15">
        <v>0</v>
      </c>
      <c r="Q15">
        <v>0</v>
      </c>
      <c r="R15">
        <v>0</v>
      </c>
      <c r="S15">
        <v>0</v>
      </c>
      <c r="T15">
        <v>1.55207262202869E-2</v>
      </c>
      <c r="U15">
        <v>5.2337954028416096</v>
      </c>
    </row>
    <row r="16" spans="1:21" x14ac:dyDescent="0.3">
      <c r="A16" t="s">
        <v>5</v>
      </c>
      <c r="B16">
        <v>34</v>
      </c>
      <c r="C16">
        <v>18</v>
      </c>
      <c r="D16">
        <v>43</v>
      </c>
      <c r="E16">
        <v>17</v>
      </c>
      <c r="F16">
        <v>36</v>
      </c>
      <c r="G16">
        <v>45</v>
      </c>
      <c r="H16">
        <v>8</v>
      </c>
      <c r="I16">
        <v>11</v>
      </c>
      <c r="J16">
        <v>32</v>
      </c>
      <c r="K16">
        <v>22</v>
      </c>
      <c r="L16">
        <v>44</v>
      </c>
      <c r="M16">
        <v>27</v>
      </c>
      <c r="P16">
        <v>0</v>
      </c>
      <c r="Q16">
        <v>0</v>
      </c>
      <c r="R16">
        <v>0</v>
      </c>
      <c r="S16">
        <v>0</v>
      </c>
      <c r="T16">
        <v>35</v>
      </c>
      <c r="U16" t="s">
        <v>33</v>
      </c>
    </row>
    <row r="17" spans="1:21" x14ac:dyDescent="0.3">
      <c r="A17" t="s">
        <v>3</v>
      </c>
      <c r="B17">
        <v>55.430974131244298</v>
      </c>
      <c r="C17">
        <v>27.063217920797999</v>
      </c>
      <c r="D17">
        <v>113.65589364238301</v>
      </c>
      <c r="E17">
        <v>26.525939798459799</v>
      </c>
      <c r="F17">
        <v>74.9030254156974</v>
      </c>
      <c r="G17">
        <v>52.897667477709497</v>
      </c>
      <c r="H17">
        <v>44.8012939582947</v>
      </c>
      <c r="I17">
        <v>46.639934558675201</v>
      </c>
      <c r="J17">
        <v>51.0376847431098</v>
      </c>
      <c r="K17">
        <v>40.530557126560403</v>
      </c>
      <c r="L17">
        <v>73.414613375675401</v>
      </c>
      <c r="M17">
        <v>58.857943815102601</v>
      </c>
      <c r="P17">
        <v>0</v>
      </c>
      <c r="Q17">
        <v>0</v>
      </c>
      <c r="R17">
        <v>0</v>
      </c>
      <c r="S17">
        <v>0</v>
      </c>
      <c r="T17">
        <v>6.1848834120595502</v>
      </c>
      <c r="U17">
        <v>15.1247597089086</v>
      </c>
    </row>
    <row r="19" spans="1:21" x14ac:dyDescent="0.3">
      <c r="A19" t="s">
        <v>16</v>
      </c>
      <c r="B19">
        <f t="shared" ref="B19:O19" si="0">AVERAGE(B2:B17)</f>
        <v>33.078512548857518</v>
      </c>
      <c r="C19">
        <f t="shared" si="0"/>
        <v>16.226827272352701</v>
      </c>
      <c r="D19">
        <f t="shared" si="0"/>
        <v>46.647663501828838</v>
      </c>
      <c r="E19">
        <f t="shared" si="0"/>
        <v>14.591124224077115</v>
      </c>
      <c r="F19">
        <f t="shared" si="0"/>
        <v>44.168887634168549</v>
      </c>
      <c r="G19">
        <f t="shared" si="0"/>
        <v>32.014243186057691</v>
      </c>
      <c r="H19">
        <f t="shared" si="0"/>
        <v>20.187843490359064</v>
      </c>
      <c r="I19">
        <f t="shared" si="0"/>
        <v>28.498424702981794</v>
      </c>
      <c r="J19">
        <f t="shared" si="0"/>
        <v>27.274027052606932</v>
      </c>
      <c r="K19">
        <f t="shared" si="0"/>
        <v>33.299673122105069</v>
      </c>
      <c r="L19">
        <f t="shared" si="0"/>
        <v>51.010387025284047</v>
      </c>
      <c r="M19">
        <f t="shared" si="0"/>
        <v>28.475472593095791</v>
      </c>
      <c r="N19">
        <f t="shared" si="0"/>
        <v>0</v>
      </c>
      <c r="O19">
        <f t="shared" si="0"/>
        <v>0</v>
      </c>
      <c r="P19">
        <f t="shared" ref="P19:S19" si="1">AVERAGE(P2:P17)</f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>AVERAGE(T2:T17)</f>
        <v>8.4472763728412819</v>
      </c>
    </row>
    <row r="20" spans="1:21" x14ac:dyDescent="0.3">
      <c r="A20" t="s">
        <v>17</v>
      </c>
      <c r="B20">
        <f t="shared" ref="B20:O20" si="2">_xlfn.STDEV.P(B2:B17)</f>
        <v>45.316588613246566</v>
      </c>
      <c r="C20">
        <f t="shared" si="2"/>
        <v>12.883308849885015</v>
      </c>
      <c r="D20">
        <f t="shared" si="2"/>
        <v>47.487101837893746</v>
      </c>
      <c r="E20">
        <f t="shared" si="2"/>
        <v>15.029891816743783</v>
      </c>
      <c r="F20">
        <f t="shared" si="2"/>
        <v>51.349676489705026</v>
      </c>
      <c r="G20">
        <f t="shared" si="2"/>
        <v>45.189231578664675</v>
      </c>
      <c r="H20">
        <f t="shared" si="2"/>
        <v>17.227541343352097</v>
      </c>
      <c r="I20">
        <f t="shared" si="2"/>
        <v>18.455738887081164</v>
      </c>
      <c r="J20">
        <f t="shared" si="2"/>
        <v>16.439900102077402</v>
      </c>
      <c r="K20">
        <f t="shared" si="2"/>
        <v>18.717058353170589</v>
      </c>
      <c r="L20">
        <f t="shared" si="2"/>
        <v>64.591161091792998</v>
      </c>
      <c r="M20">
        <f t="shared" si="2"/>
        <v>25.686783950790449</v>
      </c>
      <c r="N20">
        <f t="shared" si="2"/>
        <v>0</v>
      </c>
      <c r="O20">
        <f t="shared" si="2"/>
        <v>0</v>
      </c>
      <c r="P20">
        <f t="shared" ref="P20:S20" si="3">_xlfn.STDEV.P(P2:P17)</f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>_xlfn.STDEV.P(T2:T17)</f>
        <v>12.472484620663023</v>
      </c>
    </row>
    <row r="21" spans="1:21" x14ac:dyDescent="0.3">
      <c r="B21" t="str">
        <f>CONCATENATE(TEXT(B19,"0.00"), $B$23, TEXT(B20,"0.00"))</f>
        <v>33.08±45.32</v>
      </c>
      <c r="C21" t="str">
        <f t="shared" ref="C21:S21" si="4">CONCATENATE(TEXT(C19,"0.00"), $B$23, TEXT(C20,"0.00"))</f>
        <v>16.23±12.88</v>
      </c>
      <c r="D21" t="str">
        <f t="shared" si="4"/>
        <v>46.65±47.49</v>
      </c>
      <c r="E21" t="str">
        <f t="shared" si="4"/>
        <v>14.59±15.03</v>
      </c>
      <c r="F21" t="str">
        <f t="shared" si="4"/>
        <v>44.17±51.35</v>
      </c>
      <c r="G21" t="str">
        <f t="shared" si="4"/>
        <v>32.01±45.19</v>
      </c>
      <c r="H21" t="str">
        <f t="shared" si="4"/>
        <v>20.19±17.23</v>
      </c>
      <c r="I21" t="str">
        <f t="shared" si="4"/>
        <v>28.50±18.46</v>
      </c>
      <c r="J21" t="str">
        <f t="shared" si="4"/>
        <v>27.27±16.44</v>
      </c>
      <c r="K21" t="str">
        <f t="shared" si="4"/>
        <v>33.30±18.72</v>
      </c>
      <c r="L21" t="str">
        <f t="shared" si="4"/>
        <v>51.01±64.59</v>
      </c>
      <c r="M21" t="str">
        <f t="shared" si="4"/>
        <v>28.48±25.69</v>
      </c>
      <c r="N21" t="str">
        <f t="shared" si="4"/>
        <v>0.00±0.00</v>
      </c>
      <c r="O21" t="str">
        <f t="shared" si="4"/>
        <v>0.00±0.00</v>
      </c>
      <c r="P21" t="str">
        <f t="shared" si="4"/>
        <v>0.00±0.00</v>
      </c>
      <c r="Q21" t="str">
        <f t="shared" si="4"/>
        <v>0.00±0.00</v>
      </c>
      <c r="R21" t="str">
        <f t="shared" si="4"/>
        <v>0.00±0.00</v>
      </c>
      <c r="S21" t="str">
        <f t="shared" si="4"/>
        <v>0.00±0.00</v>
      </c>
      <c r="T21" t="str">
        <f t="shared" ref="T21" si="5">CONCATENATE(TEXT(T19,"0.00"), $B$23, TEXT(T20,"0.00"))</f>
        <v>8.45±12.47</v>
      </c>
    </row>
    <row r="23" spans="1:21" x14ac:dyDescent="0.3">
      <c r="B23" s="1" t="s"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2023-04-05T14:14:49Z</dcterms:created>
  <dcterms:modified xsi:type="dcterms:W3CDTF">2023-04-13T08:53:44Z</dcterms:modified>
</cp:coreProperties>
</file>