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70073624\08_Projects\Staticdwell_Peritoneal_Dialysis\PD-model-comparison\publication\fittedPS\"/>
    </mc:Choice>
  </mc:AlternateContent>
  <bookViews>
    <workbookView xWindow="0" yWindow="0" windowWidth="23040" windowHeight="68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9" i="1" l="1"/>
  <c r="T20" i="1"/>
  <c r="T21" i="1" s="1"/>
  <c r="S19" i="1"/>
  <c r="S21" i="1" s="1"/>
  <c r="S20" i="1"/>
  <c r="B19" i="1" l="1"/>
  <c r="C19" i="1"/>
  <c r="D19" i="1"/>
  <c r="E19" i="1"/>
  <c r="F19" i="1"/>
  <c r="G19" i="1"/>
  <c r="H19" i="1"/>
  <c r="I19" i="1"/>
  <c r="J19" i="1"/>
  <c r="K19" i="1"/>
  <c r="L19" i="1"/>
  <c r="M19" i="1"/>
  <c r="M21" i="1" s="1"/>
  <c r="N19" i="1"/>
  <c r="O19" i="1"/>
  <c r="P19" i="1"/>
  <c r="Q19" i="1"/>
  <c r="R19" i="1"/>
  <c r="B20" i="1"/>
  <c r="C20" i="1"/>
  <c r="D20" i="1"/>
  <c r="E20" i="1"/>
  <c r="F20" i="1"/>
  <c r="F21" i="1" s="1"/>
  <c r="G20" i="1"/>
  <c r="G21" i="1" s="1"/>
  <c r="H20" i="1"/>
  <c r="H21" i="1" s="1"/>
  <c r="I20" i="1"/>
  <c r="J20" i="1"/>
  <c r="K20" i="1"/>
  <c r="L20" i="1"/>
  <c r="M20" i="1"/>
  <c r="N20" i="1"/>
  <c r="O20" i="1"/>
  <c r="P20" i="1"/>
  <c r="Q20" i="1"/>
  <c r="R20" i="1"/>
  <c r="R21" i="1" s="1"/>
  <c r="I21" i="1"/>
  <c r="L21" i="1" l="1"/>
  <c r="K21" i="1"/>
  <c r="Q21" i="1"/>
  <c r="E21" i="1"/>
  <c r="P21" i="1"/>
  <c r="B21" i="1"/>
  <c r="J21" i="1"/>
  <c r="D21" i="1"/>
  <c r="N21" i="1"/>
  <c r="O21" i="1"/>
  <c r="C21" i="1"/>
</calcChain>
</file>

<file path=xl/sharedStrings.xml><?xml version="1.0" encoding="utf-8"?>
<sst xmlns="http://schemas.openxmlformats.org/spreadsheetml/2006/main" count="39" uniqueCount="39">
  <si>
    <t>P9.csv</t>
  </si>
  <si>
    <t>P8.csv</t>
  </si>
  <si>
    <t>P23.csv</t>
  </si>
  <si>
    <t>P22.csv</t>
  </si>
  <si>
    <t>P21.csv</t>
  </si>
  <si>
    <t>P20.csv</t>
  </si>
  <si>
    <t>P19.csv</t>
  </si>
  <si>
    <t>P18.csv</t>
  </si>
  <si>
    <t>P17.csv</t>
  </si>
  <si>
    <t>P16.csv</t>
  </si>
  <si>
    <t>P15.csv</t>
  </si>
  <si>
    <t>P14.csv</t>
  </si>
  <si>
    <t>P13.csv</t>
  </si>
  <si>
    <t>P12.csv</t>
  </si>
  <si>
    <t>P11.csv</t>
  </si>
  <si>
    <t>P10.csv</t>
  </si>
  <si>
    <t>mean</t>
  </si>
  <si>
    <t>sd</t>
  </si>
  <si>
    <t>±</t>
  </si>
  <si>
    <t>MTAC_urea</t>
  </si>
  <si>
    <t>MTAC_crea</t>
  </si>
  <si>
    <t>MTAC_sodium</t>
  </si>
  <si>
    <t>MTAC_phosphate</t>
  </si>
  <si>
    <t>MTAC_glu</t>
  </si>
  <si>
    <t>MTAC_potassium</t>
  </si>
  <si>
    <t>fct_urea</t>
  </si>
  <si>
    <t>fct_crea</t>
  </si>
  <si>
    <t>fct_sodium</t>
  </si>
  <si>
    <t>fct_phosphate</t>
  </si>
  <si>
    <t>fct_glu</t>
  </si>
  <si>
    <t>fct_potassium</t>
  </si>
  <si>
    <t>L</t>
  </si>
  <si>
    <t>objective function</t>
  </si>
  <si>
    <t>sico_urea</t>
  </si>
  <si>
    <t>sico_crea</t>
  </si>
  <si>
    <t>sico_sodium</t>
  </si>
  <si>
    <t>sico_phosphate</t>
  </si>
  <si>
    <t>sico_glu</t>
  </si>
  <si>
    <t>sico_potassium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</si>
</sst>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abSelected="1" topLeftCell="A19" workbookViewId="0">
      <selection activeCell="A25" sqref="A25:N36"/>
    </sheetView>
  </sheetViews>
  <sheetFormatPr defaultRowHeight="14.4" x14ac:dyDescent="0.3"/>
  <sheetData>
    <row r="1" spans="1:21" x14ac:dyDescent="0.3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31</v>
      </c>
      <c r="U1" t="s">
        <v>32</v>
      </c>
    </row>
    <row r="2" spans="1:21" x14ac:dyDescent="0.3">
      <c r="A2" t="s">
        <v>15</v>
      </c>
      <c r="B2">
        <v>7.3152482919902502</v>
      </c>
      <c r="C2">
        <v>2.9144748332192001</v>
      </c>
      <c r="D2">
        <v>1.3060109482382301</v>
      </c>
      <c r="E2">
        <v>0.32928243170938998</v>
      </c>
      <c r="F2">
        <v>16.4112681364354</v>
      </c>
      <c r="G2">
        <v>15.995481834959699</v>
      </c>
      <c r="H2">
        <v>1.2343196898164399</v>
      </c>
      <c r="I2">
        <v>1.3028624795939401</v>
      </c>
      <c r="J2">
        <v>0</v>
      </c>
      <c r="K2">
        <v>7.1245128302035399</v>
      </c>
      <c r="L2">
        <v>5.5120532504518396</v>
      </c>
      <c r="M2">
        <v>0.99515473966543699</v>
      </c>
      <c r="U2">
        <v>6.0995329934189604</v>
      </c>
    </row>
    <row r="3" spans="1:21" x14ac:dyDescent="0.3">
      <c r="A3" t="s">
        <v>14</v>
      </c>
      <c r="B3">
        <v>11.5964162462363</v>
      </c>
      <c r="C3">
        <v>5.9099097576922901</v>
      </c>
      <c r="D3">
        <v>0.43558631913416801</v>
      </c>
      <c r="E3">
        <v>37.427810725116203</v>
      </c>
      <c r="F3">
        <v>11.0590881389468</v>
      </c>
      <c r="G3">
        <v>21.6548535237037</v>
      </c>
      <c r="H3">
        <v>0.746963141250644</v>
      </c>
      <c r="I3">
        <v>0.62304478294690302</v>
      </c>
      <c r="J3" s="2">
        <v>3.51100760024812E-19</v>
      </c>
      <c r="K3">
        <v>0.28465601695136999</v>
      </c>
      <c r="L3">
        <v>8.0533181785193708</v>
      </c>
      <c r="M3">
        <v>1.4461647183814801</v>
      </c>
      <c r="U3">
        <v>4.96483518761731</v>
      </c>
    </row>
    <row r="4" spans="1:21" x14ac:dyDescent="0.3">
      <c r="A4" t="s">
        <v>13</v>
      </c>
      <c r="B4">
        <v>8.5068748291775709</v>
      </c>
      <c r="C4">
        <v>0.28415669315937597</v>
      </c>
      <c r="D4">
        <v>27.374349324216201</v>
      </c>
      <c r="E4">
        <v>6.0877172633839196</v>
      </c>
      <c r="F4">
        <v>10.945819404567599</v>
      </c>
      <c r="G4">
        <v>19.915720878128901</v>
      </c>
      <c r="H4">
        <v>0.93610599547502704</v>
      </c>
      <c r="I4">
        <v>9.6433684706724794</v>
      </c>
      <c r="J4">
        <v>0.90038596577611196</v>
      </c>
      <c r="K4">
        <v>0.59842410532042201</v>
      </c>
      <c r="L4">
        <v>5.2771386100702902</v>
      </c>
      <c r="M4">
        <v>0.93252532554829304</v>
      </c>
      <c r="U4">
        <v>3.1621393824180801</v>
      </c>
    </row>
    <row r="5" spans="1:21" x14ac:dyDescent="0.3">
      <c r="A5" t="s">
        <v>12</v>
      </c>
      <c r="B5">
        <v>8.1785227448616293</v>
      </c>
      <c r="C5">
        <v>1.4117679741708</v>
      </c>
      <c r="D5">
        <v>15.8730748169429</v>
      </c>
      <c r="E5">
        <v>1.0410672861242501E-3</v>
      </c>
      <c r="F5">
        <v>22.5995288488913</v>
      </c>
      <c r="G5">
        <v>19.4451152312324</v>
      </c>
      <c r="H5">
        <v>0.86889086618936995</v>
      </c>
      <c r="I5">
        <v>1.2782419223379899</v>
      </c>
      <c r="J5">
        <v>0.76219335277812095</v>
      </c>
      <c r="K5">
        <v>23.3353694472824</v>
      </c>
      <c r="L5">
        <v>7.7236087018037702</v>
      </c>
      <c r="M5">
        <v>0.95201830679538901</v>
      </c>
      <c r="O5" s="2"/>
      <c r="U5">
        <v>5.1965902003908804</v>
      </c>
    </row>
    <row r="6" spans="1:21" x14ac:dyDescent="0.3">
      <c r="A6" t="s">
        <v>10</v>
      </c>
      <c r="B6">
        <v>15.7313118769356</v>
      </c>
      <c r="C6">
        <v>2.5543442844275101E-2</v>
      </c>
      <c r="D6">
        <v>0.86710211212845001</v>
      </c>
      <c r="E6">
        <v>7.2069422975241997</v>
      </c>
      <c r="F6">
        <v>4.1988691931115797E-2</v>
      </c>
      <c r="G6">
        <v>13.9207657325386</v>
      </c>
      <c r="H6">
        <v>0.75386499452163702</v>
      </c>
      <c r="I6">
        <v>87.585659185898194</v>
      </c>
      <c r="J6" s="2">
        <v>8.4030218849250101E-18</v>
      </c>
      <c r="K6">
        <v>0.60022035000375595</v>
      </c>
      <c r="L6">
        <v>82.254042697402596</v>
      </c>
      <c r="M6">
        <v>1.06170122563504</v>
      </c>
      <c r="Q6" s="2"/>
      <c r="U6">
        <v>2.83403224601168</v>
      </c>
    </row>
    <row r="7" spans="1:21" x14ac:dyDescent="0.3">
      <c r="A7" t="s">
        <v>8</v>
      </c>
      <c r="B7">
        <v>20.144099836190701</v>
      </c>
      <c r="C7">
        <v>10.948868802386</v>
      </c>
      <c r="D7">
        <v>3.3542244221792998</v>
      </c>
      <c r="E7">
        <v>9.2626305655012899</v>
      </c>
      <c r="F7">
        <v>12.0228018624928</v>
      </c>
      <c r="G7">
        <v>17.572011507866701</v>
      </c>
      <c r="H7">
        <v>1.0505467615452999</v>
      </c>
      <c r="I7">
        <v>1.17711653739207</v>
      </c>
      <c r="J7">
        <v>1.63809554384553</v>
      </c>
      <c r="K7">
        <v>1.1128377742962801</v>
      </c>
      <c r="L7">
        <v>3.0295273237817799</v>
      </c>
      <c r="M7">
        <v>1.07515357823297</v>
      </c>
      <c r="U7">
        <v>4.4072295843258598</v>
      </c>
    </row>
    <row r="8" spans="1:21" x14ac:dyDescent="0.3">
      <c r="A8" t="s">
        <v>6</v>
      </c>
      <c r="B8">
        <v>16.777415796748201</v>
      </c>
      <c r="C8">
        <v>9.65031374041493</v>
      </c>
      <c r="D8">
        <v>36.090982901656801</v>
      </c>
      <c r="E8">
        <v>12.0186053441032</v>
      </c>
      <c r="F8">
        <v>51.510593990184198</v>
      </c>
      <c r="G8">
        <v>22.6394945660841</v>
      </c>
      <c r="H8">
        <v>0.89103774193149399</v>
      </c>
      <c r="I8">
        <v>0.78906478465892205</v>
      </c>
      <c r="J8">
        <v>0.97848115782233303</v>
      </c>
      <c r="K8">
        <v>0.56954983632384004</v>
      </c>
      <c r="L8">
        <v>0.70820511526768504</v>
      </c>
      <c r="M8">
        <v>1.2152733896639201</v>
      </c>
      <c r="U8">
        <v>2.4587751534540598</v>
      </c>
    </row>
    <row r="9" spans="1:21" x14ac:dyDescent="0.3">
      <c r="A9" t="s">
        <v>4</v>
      </c>
      <c r="B9">
        <v>10.12299264102</v>
      </c>
      <c r="C9">
        <v>6.23179036441738</v>
      </c>
      <c r="D9">
        <v>33.990067934935801</v>
      </c>
      <c r="E9">
        <v>5.3008170816796403</v>
      </c>
      <c r="F9">
        <v>34.6380447133172</v>
      </c>
      <c r="G9">
        <v>19.249544986085699</v>
      </c>
      <c r="H9">
        <v>0.78557842998368499</v>
      </c>
      <c r="I9">
        <v>0.54669974348341899</v>
      </c>
      <c r="J9">
        <v>0.84069984955168697</v>
      </c>
      <c r="K9">
        <v>0.38102242186905699</v>
      </c>
      <c r="L9">
        <v>8.0835526884956899</v>
      </c>
      <c r="M9">
        <v>0.87301197273278497</v>
      </c>
      <c r="Q9" s="2"/>
      <c r="T9" s="2"/>
      <c r="U9">
        <v>9.0596269380552794</v>
      </c>
    </row>
    <row r="10" spans="1:21" x14ac:dyDescent="0.3">
      <c r="A10" t="s">
        <v>2</v>
      </c>
      <c r="B10">
        <v>12.1408231274924</v>
      </c>
      <c r="C10">
        <v>29.029191461935898</v>
      </c>
      <c r="D10">
        <v>7.6171888493728E-3</v>
      </c>
      <c r="E10">
        <v>0.12836817489067301</v>
      </c>
      <c r="F10">
        <v>200</v>
      </c>
      <c r="G10">
        <v>17.521386285208798</v>
      </c>
      <c r="H10">
        <v>0.93220454007683595</v>
      </c>
      <c r="I10">
        <v>0.34648560082582303</v>
      </c>
      <c r="J10">
        <v>6.52940961841648</v>
      </c>
      <c r="K10">
        <v>16.822485099600101</v>
      </c>
      <c r="L10">
        <v>0.27172135076924903</v>
      </c>
      <c r="M10">
        <v>1.0002665664399299</v>
      </c>
      <c r="U10">
        <v>4.9804508725918897</v>
      </c>
    </row>
    <row r="11" spans="1:21" x14ac:dyDescent="0.3">
      <c r="A11" t="s">
        <v>1</v>
      </c>
      <c r="B11">
        <v>16.5828645777476</v>
      </c>
      <c r="C11">
        <v>6.3102967572845197</v>
      </c>
      <c r="D11">
        <v>20.334171794759399</v>
      </c>
      <c r="E11">
        <v>23.069192634954199</v>
      </c>
      <c r="F11">
        <v>7.3304551993397498</v>
      </c>
      <c r="G11">
        <v>20.282622137984799</v>
      </c>
      <c r="H11">
        <v>0.52978471150052797</v>
      </c>
      <c r="I11">
        <v>0.462461905837045</v>
      </c>
      <c r="J11">
        <v>0.82163567660187997</v>
      </c>
      <c r="K11">
        <v>0.226707215347349</v>
      </c>
      <c r="L11">
        <v>4.7563419129427196</v>
      </c>
      <c r="M11">
        <v>0.95093405074139203</v>
      </c>
      <c r="U11">
        <v>3.7191434783508499</v>
      </c>
    </row>
    <row r="12" spans="1:21" x14ac:dyDescent="0.3">
      <c r="A12" t="s">
        <v>0</v>
      </c>
      <c r="B12">
        <v>7.4859273584000201</v>
      </c>
      <c r="C12">
        <v>9.7843500299197199</v>
      </c>
      <c r="D12">
        <v>0.19942824949660301</v>
      </c>
      <c r="E12">
        <v>29.053519483441899</v>
      </c>
      <c r="F12">
        <v>15.1511920547117</v>
      </c>
      <c r="G12">
        <v>19.529970508276701</v>
      </c>
      <c r="H12">
        <v>1.2134509868013099</v>
      </c>
      <c r="I12">
        <v>0.80236792239968702</v>
      </c>
      <c r="J12">
        <v>8.00066380153336</v>
      </c>
      <c r="K12">
        <v>0.42456779487525798</v>
      </c>
      <c r="L12">
        <v>6.1575665541465003</v>
      </c>
      <c r="M12">
        <v>1.00071831685868</v>
      </c>
      <c r="U12">
        <v>4.0411620294834298</v>
      </c>
    </row>
    <row r="13" spans="1:21" x14ac:dyDescent="0.3">
      <c r="A13" t="s">
        <v>11</v>
      </c>
      <c r="B13">
        <v>18.472436561093598</v>
      </c>
      <c r="C13">
        <v>1.1210004644381</v>
      </c>
      <c r="D13">
        <v>86.194839137440894</v>
      </c>
      <c r="E13">
        <v>0.186471512086793</v>
      </c>
      <c r="F13">
        <v>200</v>
      </c>
      <c r="G13">
        <v>21.522107458964399</v>
      </c>
      <c r="H13">
        <v>0.97082940373027204</v>
      </c>
      <c r="I13">
        <v>5.1698723077997801</v>
      </c>
      <c r="J13">
        <v>0.97297970656441701</v>
      </c>
      <c r="K13">
        <v>22.363680051115399</v>
      </c>
      <c r="L13">
        <v>2.5000450937012899</v>
      </c>
      <c r="M13">
        <v>1.1410703432702101</v>
      </c>
      <c r="N13">
        <v>0</v>
      </c>
      <c r="O13">
        <v>0</v>
      </c>
      <c r="P13">
        <v>0</v>
      </c>
      <c r="Q13">
        <v>0</v>
      </c>
      <c r="R13">
        <v>0</v>
      </c>
      <c r="U13">
        <v>7.5760717040717003</v>
      </c>
    </row>
    <row r="14" spans="1:21" x14ac:dyDescent="0.3">
      <c r="A14" t="s">
        <v>9</v>
      </c>
      <c r="B14">
        <v>13.9479095340472</v>
      </c>
      <c r="C14">
        <v>9.9769615270111203</v>
      </c>
      <c r="D14">
        <v>47.2024804080867</v>
      </c>
      <c r="E14">
        <v>4.4481593716306798E-2</v>
      </c>
      <c r="F14">
        <v>34.114479253126902</v>
      </c>
      <c r="G14">
        <v>21.968621782583401</v>
      </c>
      <c r="H14">
        <v>0.84248659041672302</v>
      </c>
      <c r="I14">
        <v>0.51137396571961202</v>
      </c>
      <c r="J14">
        <v>0.85691472124861001</v>
      </c>
      <c r="K14">
        <v>39.658756784200399</v>
      </c>
      <c r="L14">
        <v>7.5449647405292204</v>
      </c>
      <c r="M14">
        <v>0.96244776299764001</v>
      </c>
      <c r="N14">
        <v>0</v>
      </c>
      <c r="O14">
        <v>0</v>
      </c>
      <c r="P14">
        <v>0</v>
      </c>
      <c r="Q14">
        <v>0</v>
      </c>
      <c r="R14">
        <v>0</v>
      </c>
      <c r="U14">
        <v>2.8978887462868101</v>
      </c>
    </row>
    <row r="15" spans="1:21" x14ac:dyDescent="0.3">
      <c r="A15" t="s">
        <v>7</v>
      </c>
      <c r="B15">
        <v>22.256416323013799</v>
      </c>
      <c r="C15">
        <v>17.414611719227</v>
      </c>
      <c r="D15">
        <v>112.33447952727801</v>
      </c>
      <c r="E15">
        <v>14.160168854606299</v>
      </c>
      <c r="F15">
        <v>0.20689343273381799</v>
      </c>
      <c r="G15">
        <v>22.3681805407107</v>
      </c>
      <c r="H15">
        <v>0.93422050339379403</v>
      </c>
      <c r="I15">
        <v>0.84416805521529403</v>
      </c>
      <c r="J15">
        <v>0.94982261877053997</v>
      </c>
      <c r="K15">
        <v>0.79470401065373697</v>
      </c>
      <c r="L15">
        <v>40.092399839452902</v>
      </c>
      <c r="M15">
        <v>0.85559600294281501</v>
      </c>
      <c r="N15">
        <v>0</v>
      </c>
      <c r="O15">
        <v>0</v>
      </c>
      <c r="P15">
        <v>0</v>
      </c>
      <c r="Q15">
        <v>0</v>
      </c>
      <c r="R15">
        <v>0</v>
      </c>
      <c r="U15">
        <v>4.3067581477924497</v>
      </c>
    </row>
    <row r="16" spans="1:21" x14ac:dyDescent="0.3">
      <c r="A16" t="s">
        <v>5</v>
      </c>
      <c r="B16">
        <v>10.3397415818797</v>
      </c>
      <c r="C16">
        <v>4.8243118301591101</v>
      </c>
      <c r="D16">
        <v>166.99912559322701</v>
      </c>
      <c r="E16">
        <v>7.0219827783743796</v>
      </c>
      <c r="F16">
        <v>22.906061415862101</v>
      </c>
      <c r="G16">
        <v>24.586169308952801</v>
      </c>
      <c r="H16">
        <v>0.84325543624786503</v>
      </c>
      <c r="I16">
        <v>0.60724025180328101</v>
      </c>
      <c r="J16">
        <v>0.88593970632528596</v>
      </c>
      <c r="K16">
        <v>0.31313865215619802</v>
      </c>
      <c r="L16">
        <v>6.0702793015124499</v>
      </c>
      <c r="M16">
        <v>1.0541412575968601</v>
      </c>
      <c r="N16">
        <v>0</v>
      </c>
      <c r="O16">
        <v>0</v>
      </c>
      <c r="P16">
        <v>0</v>
      </c>
      <c r="Q16">
        <v>0</v>
      </c>
      <c r="R16">
        <v>0</v>
      </c>
      <c r="U16">
        <v>4.0155335651115696</v>
      </c>
    </row>
    <row r="17" spans="1:21" x14ac:dyDescent="0.3">
      <c r="A17" t="s">
        <v>3</v>
      </c>
      <c r="B17">
        <v>16.406685580640701</v>
      </c>
      <c r="C17">
        <v>9.2152500835148103</v>
      </c>
      <c r="D17">
        <v>82.399675012343494</v>
      </c>
      <c r="E17">
        <v>11.708201632560501</v>
      </c>
      <c r="F17">
        <v>32.148185850900397</v>
      </c>
      <c r="G17">
        <v>18.144730609931901</v>
      </c>
      <c r="H17">
        <v>0.87491526974343703</v>
      </c>
      <c r="I17">
        <v>0.75123403890093898</v>
      </c>
      <c r="J17">
        <v>0.93762738226451603</v>
      </c>
      <c r="K17">
        <v>0.47197991709194198</v>
      </c>
      <c r="L17">
        <v>1.0336235282156601</v>
      </c>
      <c r="M17">
        <v>1.07459382858427</v>
      </c>
      <c r="N17">
        <v>0</v>
      </c>
      <c r="O17">
        <v>0</v>
      </c>
      <c r="P17">
        <v>0</v>
      </c>
      <c r="Q17">
        <v>0</v>
      </c>
      <c r="R17">
        <v>0</v>
      </c>
      <c r="U17">
        <v>3.9536177039249498</v>
      </c>
    </row>
    <row r="19" spans="1:21" x14ac:dyDescent="0.3">
      <c r="A19" t="s">
        <v>16</v>
      </c>
      <c r="B19">
        <f>AVERAGE(B2:B17)</f>
        <v>13.500355431717205</v>
      </c>
      <c r="C19">
        <f>AVERAGE(C2:C17)</f>
        <v>7.8157999676121577</v>
      </c>
      <c r="D19">
        <f>AVERAGE(D2:D17)</f>
        <v>39.685200980682083</v>
      </c>
      <c r="E19">
        <f>AVERAGE(E2:E17)</f>
        <v>10.18795209005844</v>
      </c>
      <c r="F19">
        <f>AVERAGE(F2:F17)</f>
        <v>41.942900062090075</v>
      </c>
      <c r="G19">
        <f>AVERAGE(G2:G17)</f>
        <v>19.76979855582583</v>
      </c>
      <c r="H19">
        <f>AVERAGE(H2:H17)</f>
        <v>0.90052844141402266</v>
      </c>
      <c r="I19">
        <f>AVERAGE(I2:I17)</f>
        <v>7.0275788722178349</v>
      </c>
      <c r="J19">
        <f>AVERAGE(J2:J17)</f>
        <v>1.5671780688436794</v>
      </c>
      <c r="K19">
        <f>AVERAGE(K2:K17)</f>
        <v>7.1926632692056902</v>
      </c>
      <c r="L19">
        <f>AVERAGE(L2:L17)</f>
        <v>11.816774305441438</v>
      </c>
      <c r="M19">
        <f>AVERAGE(M2:M17)</f>
        <v>1.0369232116304443</v>
      </c>
      <c r="N19">
        <f t="shared" ref="B19:N19" si="0">AVERAGE(N2:N17)</f>
        <v>0</v>
      </c>
      <c r="O19">
        <f t="shared" ref="O19:R19" si="1">AVERAGE(O2:O17)</f>
        <v>0</v>
      </c>
      <c r="P19">
        <f t="shared" si="1"/>
        <v>0</v>
      </c>
      <c r="Q19">
        <f t="shared" si="1"/>
        <v>0</v>
      </c>
      <c r="R19">
        <f t="shared" si="1"/>
        <v>0</v>
      </c>
      <c r="S19" t="e">
        <f t="shared" ref="S19:T19" si="2">AVERAGE(S2:S17)</f>
        <v>#DIV/0!</v>
      </c>
      <c r="T19" t="e">
        <f t="shared" si="2"/>
        <v>#DIV/0!</v>
      </c>
    </row>
    <row r="20" spans="1:21" x14ac:dyDescent="0.3">
      <c r="A20" t="s">
        <v>17</v>
      </c>
      <c r="B20">
        <f>_xlfn.STDEV.P(B2:B17)</f>
        <v>4.5685731171774471</v>
      </c>
      <c r="C20">
        <f>_xlfn.STDEV.P(C2:C17)</f>
        <v>7.1171304899609851</v>
      </c>
      <c r="D20">
        <f>_xlfn.STDEV.P(D2:D17)</f>
        <v>47.198411673611979</v>
      </c>
      <c r="E20">
        <f>_xlfn.STDEV.P(E2:E17)</f>
        <v>10.755319092140306</v>
      </c>
      <c r="F20">
        <f>_xlfn.STDEV.P(F2:F17)</f>
        <v>61.174895856218619</v>
      </c>
      <c r="G20">
        <f>_xlfn.STDEV.P(G2:G17)</f>
        <v>2.6379918818899371</v>
      </c>
      <c r="H20">
        <f>_xlfn.STDEV.P(H2:H17)</f>
        <v>0.16664747886249015</v>
      </c>
      <c r="I20">
        <f>_xlfn.STDEV.P(I2:I17)</f>
        <v>20.930975210553793</v>
      </c>
      <c r="J20">
        <f>_xlfn.STDEV.P(J2:J17)</f>
        <v>2.2080608668791823</v>
      </c>
      <c r="K20">
        <f>_xlfn.STDEV.P(K2:K17)</f>
        <v>11.530357374940959</v>
      </c>
      <c r="L20">
        <f>_xlfn.STDEV.P(L2:L17)</f>
        <v>20.246017542199748</v>
      </c>
      <c r="M20">
        <f>_xlfn.STDEV.P(M2:M17)</f>
        <v>0.13899620479105637</v>
      </c>
      <c r="N20">
        <f t="shared" ref="B20:N20" si="3">_xlfn.STDEV.P(N2:N17)</f>
        <v>0</v>
      </c>
      <c r="O20">
        <f t="shared" ref="O20:R20" si="4">_xlfn.STDEV.P(O2:O17)</f>
        <v>0</v>
      </c>
      <c r="P20">
        <f t="shared" si="4"/>
        <v>0</v>
      </c>
      <c r="Q20">
        <f t="shared" si="4"/>
        <v>0</v>
      </c>
      <c r="R20">
        <f t="shared" si="4"/>
        <v>0</v>
      </c>
      <c r="S20" t="e">
        <f t="shared" ref="S20:T20" si="5">_xlfn.STDEV.P(S2:S17)</f>
        <v>#DIV/0!</v>
      </c>
      <c r="T20" t="e">
        <f t="shared" si="5"/>
        <v>#DIV/0!</v>
      </c>
    </row>
    <row r="21" spans="1:21" x14ac:dyDescent="0.3">
      <c r="B21" t="str">
        <f t="shared" ref="B21:T21" si="6">CONCATENATE(TEXT(B19,"0.00"), $B$23, TEXT(B20,"0.00"))</f>
        <v>13.50±4.57</v>
      </c>
      <c r="C21" t="str">
        <f t="shared" si="6"/>
        <v>7.82±7.12</v>
      </c>
      <c r="D21" t="str">
        <f t="shared" si="6"/>
        <v>39.69±47.20</v>
      </c>
      <c r="E21" t="str">
        <f t="shared" si="6"/>
        <v>10.19±10.76</v>
      </c>
      <c r="F21" t="str">
        <f t="shared" si="6"/>
        <v>41.94±61.17</v>
      </c>
      <c r="G21" t="str">
        <f t="shared" si="6"/>
        <v>19.77±2.64</v>
      </c>
      <c r="H21" t="str">
        <f t="shared" si="6"/>
        <v>0.90±0.17</v>
      </c>
      <c r="I21" t="str">
        <f t="shared" si="6"/>
        <v>7.03±20.93</v>
      </c>
      <c r="J21" t="str">
        <f t="shared" si="6"/>
        <v>1.57±2.21</v>
      </c>
      <c r="K21" t="str">
        <f t="shared" si="6"/>
        <v>7.19±11.53</v>
      </c>
      <c r="L21" t="str">
        <f t="shared" si="6"/>
        <v>11.82±20.25</v>
      </c>
      <c r="M21" t="str">
        <f t="shared" si="6"/>
        <v>1.04±0.14</v>
      </c>
      <c r="N21" t="str">
        <f t="shared" si="6"/>
        <v>0.00±0.00</v>
      </c>
      <c r="O21" t="str">
        <f t="shared" si="6"/>
        <v>0.00±0.00</v>
      </c>
      <c r="P21" t="str">
        <f t="shared" si="6"/>
        <v>0.00±0.00</v>
      </c>
      <c r="Q21" t="str">
        <f t="shared" si="6"/>
        <v>0.00±0.00</v>
      </c>
      <c r="R21" t="str">
        <f t="shared" si="6"/>
        <v>0.00±0.00</v>
      </c>
      <c r="S21" t="e">
        <f t="shared" si="6"/>
        <v>#DIV/0!</v>
      </c>
      <c r="T21" t="e">
        <f t="shared" si="6"/>
        <v>#DIV/0!</v>
      </c>
    </row>
    <row r="23" spans="1:21" x14ac:dyDescent="0.3">
      <c r="B23" s="1" t="s">
        <v>18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Maastricht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Swapnasrita, Sangita (MERLN)</dc:creator>
  <cp:lastModifiedBy>Swapnasrita, Sangita (MERLN)</cp:lastModifiedBy>
  <dcterms:created xsi:type="dcterms:W3CDTF">2023-04-05T14:14:49Z</dcterms:created>
  <dcterms:modified xsi:type="dcterms:W3CDTF">2023-04-09T08:52:00Z</dcterms:modified>
</cp:coreProperties>
</file>