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autoCompressPictures="0"/>
  <xr:revisionPtr revIDLastSave="0" documentId="13_ncr:1_{77DAC020-8793-4D60-B019-D737F3D4168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7" r:id="rId1"/>
  </sheets>
  <definedNames>
    <definedName name="_xlnm.Print_Area" localSheetId="0">Sheet1!$A$1:$N$52</definedName>
    <definedName name="x_achse" localSheetId="0">OFFSET(#REF!,0,0,COUNTA(#REF!),1)</definedName>
    <definedName name="x_achse">OFFSET(#REF!,0,0,COUNTA(#REF!),1)</definedName>
    <definedName name="y_achse" localSheetId="0">OFFSET(#REF!,0,0,COUNTA(#REF!),1)</definedName>
    <definedName name="y_achse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7" l="1"/>
  <c r="F19" i="7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G19" i="7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H19" i="7"/>
  <c r="J19" i="7"/>
  <c r="D20" i="7"/>
  <c r="F20" i="7"/>
  <c r="G20" i="7"/>
  <c r="H20" i="7"/>
  <c r="J20" i="7"/>
  <c r="D21" i="7"/>
  <c r="F21" i="7"/>
  <c r="G21" i="7"/>
  <c r="H21" i="7"/>
  <c r="H22" i="7" s="1"/>
  <c r="H23" i="7" s="1"/>
  <c r="H24" i="7" s="1"/>
  <c r="H25" i="7" s="1"/>
  <c r="H26" i="7" s="1"/>
  <c r="H27" i="7" s="1"/>
  <c r="H28" i="7" s="1"/>
  <c r="J21" i="7"/>
  <c r="D22" i="7"/>
  <c r="F22" i="7"/>
  <c r="G22" i="7"/>
  <c r="J22" i="7"/>
  <c r="D23" i="7"/>
  <c r="F23" i="7"/>
  <c r="G23" i="7"/>
  <c r="J23" i="7"/>
  <c r="D24" i="7"/>
  <c r="F24" i="7"/>
  <c r="G24" i="7"/>
  <c r="J24" i="7"/>
  <c r="D25" i="7"/>
  <c r="F25" i="7"/>
  <c r="G25" i="7"/>
  <c r="J25" i="7"/>
  <c r="D26" i="7"/>
  <c r="F26" i="7"/>
  <c r="G26" i="7"/>
  <c r="J26" i="7"/>
  <c r="D27" i="7"/>
  <c r="F27" i="7"/>
  <c r="G27" i="7"/>
  <c r="J27" i="7"/>
  <c r="D28" i="7"/>
  <c r="F28" i="7"/>
  <c r="G28" i="7"/>
  <c r="J28" i="7"/>
  <c r="D9" i="7" l="1"/>
  <c r="D10" i="7"/>
  <c r="D11" i="7"/>
  <c r="D12" i="7"/>
  <c r="D13" i="7"/>
  <c r="D14" i="7"/>
  <c r="M29" i="7" l="1"/>
  <c r="D18" i="7"/>
  <c r="J18" i="7" s="1"/>
  <c r="F18" i="7" s="1"/>
  <c r="G18" i="7" s="1"/>
  <c r="D17" i="7"/>
  <c r="J17" i="7" s="1"/>
  <c r="F17" i="7" s="1"/>
  <c r="G17" i="7" s="1"/>
  <c r="D16" i="7"/>
  <c r="J16" i="7" s="1"/>
  <c r="F16" i="7" s="1"/>
  <c r="G16" i="7" s="1"/>
  <c r="D15" i="7"/>
  <c r="J15" i="7" s="1"/>
  <c r="F15" i="7" s="1"/>
  <c r="G15" i="7" s="1"/>
  <c r="J14" i="7"/>
  <c r="F14" i="7" s="1"/>
  <c r="G14" i="7" s="1"/>
  <c r="J13" i="7"/>
  <c r="F13" i="7" s="1"/>
  <c r="G13" i="7" s="1"/>
  <c r="J12" i="7"/>
  <c r="F12" i="7" s="1"/>
  <c r="G12" i="7" s="1"/>
  <c r="J11" i="7"/>
  <c r="F11" i="7" s="1"/>
  <c r="G11" i="7" s="1"/>
  <c r="J10" i="7"/>
  <c r="F10" i="7" s="1"/>
  <c r="G10" i="7" s="1"/>
  <c r="H9" i="7"/>
  <c r="H10" i="7" s="1"/>
  <c r="J9" i="7"/>
  <c r="F9" i="7" s="1"/>
  <c r="I9" i="7" l="1"/>
  <c r="I10" i="7" s="1"/>
  <c r="I11" i="7" s="1"/>
  <c r="I12" i="7" s="1"/>
  <c r="I13" i="7" s="1"/>
  <c r="I14" i="7" s="1"/>
  <c r="I15" i="7" s="1"/>
  <c r="I16" i="7" s="1"/>
  <c r="I17" i="7" s="1"/>
  <c r="I18" i="7" s="1"/>
  <c r="G9" i="7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H11" i="7"/>
  <c r="H12" i="7" s="1"/>
  <c r="H13" i="7" s="1"/>
  <c r="H14" i="7" s="1"/>
  <c r="H15" i="7" s="1"/>
  <c r="H16" i="7" s="1"/>
  <c r="H17" i="7" s="1"/>
  <c r="H18" i="7" s="1"/>
  <c r="G29" i="7" l="1"/>
  <c r="H29" i="7"/>
  <c r="I29" i="7"/>
</calcChain>
</file>

<file path=xl/sharedStrings.xml><?xml version="1.0" encoding="utf-8"?>
<sst xmlns="http://schemas.openxmlformats.org/spreadsheetml/2006/main" count="32" uniqueCount="28">
  <si>
    <t>Zeitberechnung</t>
  </si>
  <si>
    <t>Route:</t>
  </si>
  <si>
    <t>Geschwindigkeits-
faktor (Lkm / h):</t>
  </si>
  <si>
    <t>Datum:</t>
  </si>
  <si>
    <t>Zwischenwerte</t>
  </si>
  <si>
    <t>Gesamtsummen</t>
  </si>
  <si>
    <t>erstellt von:</t>
  </si>
  <si>
    <t>Höhendifferenz in 100m *</t>
  </si>
  <si>
    <t>Horizontaldistanz</t>
  </si>
  <si>
    <t>Leistungskilometer **</t>
  </si>
  <si>
    <t>Steigung/Gefälle</t>
  </si>
  <si>
    <t>Tatsächliche Zeit</t>
  </si>
  <si>
    <t>Bemerkungen
* Höhenmeter direkt
in Hektometer notie-
ren (1 hm = 100 m)
** Leistungskilometer:
Distanz (in km) +
Steigung (in hm)</t>
  </si>
  <si>
    <t>Landeskarten:</t>
  </si>
  <si>
    <t>Ort, Flurname, Koordinaten</t>
  </si>
  <si>
    <t>Höhe</t>
  </si>
  <si>
    <t>hm</t>
  </si>
  <si>
    <t>km</t>
  </si>
  <si>
    <t>Lkm</t>
  </si>
  <si>
    <t>h:mm</t>
  </si>
  <si>
    <t>%</t>
  </si>
  <si>
    <t>hh:mm</t>
  </si>
  <si>
    <t>Summe Distanz</t>
  </si>
  <si>
    <t xml:space="preserve"> Summe Leistungskilometer</t>
  </si>
  <si>
    <t>Geplante Zeit (Ankunft)</t>
  </si>
  <si>
    <t>Pausen/Fahrten</t>
  </si>
  <si>
    <t>Summen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</si>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</sst>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\:mm"/>
    <numFmt numFmtId="165" formatCode="h\:mm"/>
    <numFmt numFmtId="166" formatCode="0.0"/>
  </numFmts>
  <fonts count="10">
    <font>
      <sz val="11"/>
      <color theme="1"/>
      <name val="Calibri"/>
      <family val="2"/>
      <scheme val="minor"/>
    </font>
    <font>
      <b/>
      <sz val="24"/>
      <name val="Frutiger LT 45 Light"/>
      <family val="1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lightDown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2" fillId="0" borderId="0" xfId="0" applyFont="1" applyProtection="1"/>
    <xf numFmtId="1" fontId="3" fillId="0" borderId="0" xfId="0" applyNumberFormat="1" applyFont="1" applyProtection="1"/>
    <xf numFmtId="0" fontId="4" fillId="0" borderId="0" xfId="0" applyFont="1" applyBorder="1" applyAlignment="1" applyProtection="1">
      <alignment horizontal="center"/>
    </xf>
    <xf numFmtId="0" fontId="5" fillId="0" borderId="8" xfId="0" applyFont="1" applyFill="1" applyBorder="1" applyAlignment="1" applyProtection="1">
      <alignment vertical="center"/>
    </xf>
    <xf numFmtId="0" fontId="4" fillId="3" borderId="7" xfId="0" applyFont="1" applyFill="1" applyBorder="1" applyAlignment="1" applyProtection="1">
      <alignment vertical="center"/>
    </xf>
    <xf numFmtId="165" fontId="4" fillId="0" borderId="7" xfId="0" applyNumberFormat="1" applyFont="1" applyBorder="1" applyAlignment="1" applyProtection="1">
      <alignment vertical="center"/>
    </xf>
    <xf numFmtId="166" fontId="4" fillId="0" borderId="7" xfId="0" applyNumberFormat="1" applyFont="1" applyBorder="1" applyAlignment="1" applyProtection="1">
      <alignment vertical="center"/>
    </xf>
    <xf numFmtId="165" fontId="4" fillId="0" borderId="7" xfId="0" applyNumberFormat="1" applyFont="1" applyFill="1" applyBorder="1" applyAlignment="1" applyProtection="1">
      <alignment vertical="center"/>
    </xf>
    <xf numFmtId="0" fontId="6" fillId="0" borderId="3" xfId="0" applyFont="1" applyBorder="1" applyAlignment="1" applyProtection="1">
      <alignment horizontal="center"/>
    </xf>
    <xf numFmtId="1" fontId="6" fillId="0" borderId="3" xfId="0" applyNumberFormat="1" applyFont="1" applyBorder="1" applyAlignment="1" applyProtection="1">
      <alignment horizontal="center"/>
    </xf>
    <xf numFmtId="0" fontId="0" fillId="0" borderId="0" xfId="0" applyBorder="1"/>
    <xf numFmtId="0" fontId="0" fillId="0" borderId="9" xfId="0" applyBorder="1"/>
    <xf numFmtId="0" fontId="2" fillId="0" borderId="0" xfId="0" applyFont="1" applyBorder="1" applyProtection="1"/>
    <xf numFmtId="0" fontId="6" fillId="0" borderId="1" xfId="0" applyFont="1" applyBorder="1" applyAlignment="1" applyProtection="1">
      <alignment vertical="top"/>
    </xf>
    <xf numFmtId="0" fontId="4" fillId="0" borderId="10" xfId="0" applyFont="1" applyBorder="1" applyAlignment="1" applyProtection="1">
      <alignment vertical="top" wrapText="1"/>
    </xf>
    <xf numFmtId="0" fontId="6" fillId="0" borderId="5" xfId="0" applyFont="1" applyBorder="1" applyAlignment="1" applyProtection="1">
      <alignment vertical="top"/>
    </xf>
    <xf numFmtId="0" fontId="6" fillId="0" borderId="2" xfId="0" applyFont="1" applyBorder="1" applyAlignment="1" applyProtection="1">
      <alignment vertical="top"/>
    </xf>
    <xf numFmtId="0" fontId="6" fillId="0" borderId="11" xfId="0" applyFont="1" applyFill="1" applyBorder="1" applyAlignment="1" applyProtection="1">
      <alignment vertical="center"/>
    </xf>
    <xf numFmtId="0" fontId="4" fillId="3" borderId="12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top"/>
    </xf>
    <xf numFmtId="0" fontId="6" fillId="2" borderId="4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vertical="center"/>
    </xf>
    <xf numFmtId="20" fontId="4" fillId="0" borderId="3" xfId="0" applyNumberFormat="1" applyFont="1" applyFill="1" applyBorder="1" applyAlignment="1" applyProtection="1">
      <alignment vertical="center"/>
    </xf>
    <xf numFmtId="165" fontId="4" fillId="2" borderId="3" xfId="0" applyNumberFormat="1" applyFont="1" applyFill="1" applyBorder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 wrapText="1"/>
    </xf>
    <xf numFmtId="0" fontId="4" fillId="2" borderId="10" xfId="0" applyFont="1" applyFill="1" applyBorder="1" applyAlignment="1" applyProtection="1">
      <alignment horizontal="center" vertical="center"/>
    </xf>
    <xf numFmtId="165" fontId="4" fillId="2" borderId="3" xfId="0" applyNumberFormat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/>
    </xf>
    <xf numFmtId="20" fontId="4" fillId="3" borderId="3" xfId="0" applyNumberFormat="1" applyFont="1" applyFill="1" applyBorder="1" applyAlignment="1" applyProtection="1">
      <alignment horizontal="center" vertical="center"/>
    </xf>
    <xf numFmtId="164" fontId="4" fillId="2" borderId="3" xfId="0" applyNumberFormat="1" applyFont="1" applyFill="1" applyBorder="1" applyAlignment="1" applyProtection="1">
      <alignment horizontal="center" vertical="center"/>
    </xf>
    <xf numFmtId="20" fontId="4" fillId="0" borderId="3" xfId="0" applyNumberFormat="1" applyFont="1" applyFill="1" applyBorder="1" applyAlignment="1" applyProtection="1">
      <alignment horizontal="center" vertical="center"/>
    </xf>
    <xf numFmtId="2" fontId="4" fillId="0" borderId="3" xfId="0" applyNumberFormat="1" applyFont="1" applyBorder="1" applyAlignment="1" applyProtection="1">
      <alignment horizontal="center" vertical="center"/>
    </xf>
    <xf numFmtId="166" fontId="4" fillId="2" borderId="3" xfId="0" applyNumberFormat="1" applyFont="1" applyFill="1" applyBorder="1" applyAlignment="1" applyProtection="1">
      <alignment horizontal="center" vertical="center" wrapText="1"/>
    </xf>
    <xf numFmtId="166" fontId="4" fillId="0" borderId="3" xfId="0" applyNumberFormat="1" applyFont="1" applyBorder="1" applyAlignment="1" applyProtection="1">
      <alignment horizontal="center" vertical="center"/>
    </xf>
    <xf numFmtId="165" fontId="4" fillId="0" borderId="3" xfId="0" applyNumberFormat="1" applyFont="1" applyBorder="1" applyAlignment="1" applyProtection="1">
      <alignment horizontal="center" vertical="center"/>
    </xf>
    <xf numFmtId="164" fontId="4" fillId="0" borderId="3" xfId="0" applyNumberFormat="1" applyFont="1" applyBorder="1" applyAlignment="1" applyProtection="1">
      <alignment horizontal="center" vertical="center"/>
    </xf>
    <xf numFmtId="166" fontId="4" fillId="2" borderId="3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wrapText="1"/>
    </xf>
    <xf numFmtId="0" fontId="5" fillId="0" borderId="10" xfId="0" applyFont="1" applyBorder="1" applyAlignment="1" applyProtection="1">
      <alignment wrapText="1"/>
    </xf>
    <xf numFmtId="0" fontId="6" fillId="0" borderId="2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textRotation="90"/>
    </xf>
    <xf numFmtId="0" fontId="5" fillId="0" borderId="3" xfId="0" applyFont="1" applyBorder="1" applyAlignment="1" applyProtection="1">
      <alignment horizontal="center" textRotation="90"/>
    </xf>
    <xf numFmtId="0" fontId="6" fillId="2" borderId="1" xfId="0" applyFont="1" applyFill="1" applyBorder="1" applyAlignment="1" applyProtection="1">
      <alignment vertical="top" wrapText="1"/>
    </xf>
    <xf numFmtId="0" fontId="7" fillId="2" borderId="1" xfId="0" applyFont="1" applyFill="1" applyBorder="1" applyAlignment="1" applyProtection="1">
      <alignment vertical="top" wrapText="1"/>
    </xf>
    <xf numFmtId="0" fontId="7" fillId="2" borderId="2" xfId="0" applyFont="1" applyFill="1" applyBorder="1" applyAlignment="1" applyProtection="1">
      <alignment vertical="top" wrapText="1"/>
    </xf>
    <xf numFmtId="14" fontId="4" fillId="2" borderId="5" xfId="0" applyNumberFormat="1" applyFont="1" applyFill="1" applyBorder="1" applyAlignment="1" applyProtection="1">
      <alignment horizontal="left" vertical="top"/>
    </xf>
    <xf numFmtId="0" fontId="5" fillId="2" borderId="6" xfId="0" applyFont="1" applyFill="1" applyBorder="1" applyAlignment="1" applyProtection="1">
      <alignment horizontal="left" vertical="top"/>
    </xf>
    <xf numFmtId="0" fontId="4" fillId="0" borderId="4" xfId="0" applyFont="1" applyBorder="1" applyAlignment="1" applyProtection="1">
      <alignment horizontal="center"/>
    </xf>
    <xf numFmtId="0" fontId="5" fillId="0" borderId="5" xfId="0" applyFont="1" applyBorder="1" applyAlignment="1" applyProtection="1"/>
    <xf numFmtId="0" fontId="5" fillId="0" borderId="6" xfId="0" applyFont="1" applyBorder="1" applyAlignment="1" applyProtection="1"/>
    <xf numFmtId="0" fontId="4" fillId="2" borderId="3" xfId="0" applyFont="1" applyFill="1" applyBorder="1" applyAlignment="1" applyProtection="1">
      <alignment vertical="top" wrapText="1"/>
    </xf>
    <xf numFmtId="0" fontId="5" fillId="2" borderId="3" xfId="0" applyFont="1" applyFill="1" applyBorder="1" applyAlignment="1" applyProtection="1">
      <alignment vertical="top" wrapText="1"/>
    </xf>
    <xf numFmtId="1" fontId="4" fillId="0" borderId="3" xfId="0" applyNumberFormat="1" applyFont="1" applyBorder="1" applyAlignment="1" applyProtection="1">
      <alignment horizontal="center" textRotation="90"/>
    </xf>
    <xf numFmtId="0" fontId="6" fillId="0" borderId="2" xfId="0" applyFont="1" applyBorder="1" applyAlignment="1" applyProtection="1">
      <alignment vertical="top"/>
    </xf>
    <xf numFmtId="0" fontId="7" fillId="0" borderId="3" xfId="0" applyFont="1" applyBorder="1" applyAlignment="1">
      <alignment vertical="top"/>
    </xf>
    <xf numFmtId="0" fontId="4" fillId="2" borderId="1" xfId="0" applyFont="1" applyFill="1" applyBorder="1" applyAlignment="1" applyProtection="1">
      <alignment vertical="top" wrapText="1"/>
    </xf>
    <xf numFmtId="0" fontId="5" fillId="2" borderId="1" xfId="0" applyFont="1" applyFill="1" applyBorder="1" applyAlignment="1" applyProtection="1">
      <alignment vertical="top" wrapText="1"/>
    </xf>
    <xf numFmtId="0" fontId="5" fillId="2" borderId="2" xfId="0" applyFont="1" applyFill="1" applyBorder="1" applyAlignment="1" applyProtection="1">
      <alignment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xVal>
            <c:numRef>
              <c:f>Sheet1!$H$8:$H$28</c:f>
              <c:numCache>
                <c:formatCode>0.0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C-A248-BD5C-AE4023B1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75032"/>
        <c:axId val="2139858264"/>
      </c:scatterChart>
      <c:valAx>
        <c:axId val="213357503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[Horizontal</a:t>
                </a:r>
                <a:r>
                  <a:rPr lang="de-DE" sz="1200" baseline="0"/>
                  <a:t> Distanz </a:t>
                </a:r>
                <a:r>
                  <a:rPr lang="de-DE" sz="1200"/>
                  <a:t>km]</a:t>
                </a:r>
              </a:p>
            </c:rich>
          </c:tx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139858264"/>
        <c:crosses val="autoZero"/>
        <c:crossBetween val="midCat"/>
        <c:majorUnit val="5"/>
      </c:valAx>
      <c:valAx>
        <c:axId val="213985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[Höhe</a:t>
                </a:r>
                <a:r>
                  <a:rPr lang="de-DE" sz="1200" baseline="0"/>
                  <a:t> müM]</a:t>
                </a:r>
                <a:endParaRPr lang="de-DE" sz="1200"/>
              </a:p>
            </c:rich>
          </c:tx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13357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93008</xdr:colOff>
      <xdr:row>29</xdr:row>
      <xdr:rowOff>73678</xdr:rowOff>
    </xdr:from>
    <xdr:to>
      <xdr:col>13</xdr:col>
      <xdr:colOff>1512795</xdr:colOff>
      <xdr:row>51</xdr:row>
      <xdr:rowOff>134470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1000125</xdr:colOff>
      <xdr:row>0</xdr:row>
      <xdr:rowOff>76200</xdr:rowOff>
    </xdr:from>
    <xdr:to>
      <xdr:col>13</xdr:col>
      <xdr:colOff>1600467</xdr:colOff>
      <xdr:row>0</xdr:row>
      <xdr:rowOff>691079</xdr:rowOff>
    </xdr:to>
    <xdr:pic>
      <xdr:nvPicPr>
        <xdr:cNvPr id="4" name="Image 82" descr="J+S_d_f_1c_50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91700" y="76200"/>
          <a:ext cx="600342" cy="614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showGridLines="0" tabSelected="1" showRuler="0" showWhiteSpace="0" topLeftCell="A25" zoomScale="85" zoomScaleNormal="85" zoomScaleSheetLayoutView="85" zoomScalePageLayoutView="55" workbookViewId="0">
      <selection activeCell="M12" sqref="M12"/>
    </sheetView>
  </sheetViews>
  <sheetFormatPr baseColWidth="10" defaultColWidth="9.140625" defaultRowHeight="15"/>
  <cols>
    <col min="1" max="1" width="26.85546875" bestFit="1" customWidth="1"/>
    <col min="3" max="13" width="8.28515625" customWidth="1"/>
    <col min="14" max="14" width="30.85546875" customWidth="1"/>
  </cols>
  <sheetData>
    <row r="1" spans="1:17" s="1" customFormat="1" ht="78.75" customHeight="1">
      <c r="A1" s="20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7" s="1" customFormat="1" ht="30.75" customHeight="1">
      <c r="A2" s="14" t="s">
        <v>1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15" t="s">
        <v>2</v>
      </c>
    </row>
    <row r="3" spans="1:17" s="1" customFormat="1" ht="15.75" customHeight="1">
      <c r="A3" s="16" t="s">
        <v>3</v>
      </c>
      <c r="B3" s="50"/>
      <c r="C3" s="51"/>
      <c r="D3" s="52" t="s">
        <v>4</v>
      </c>
      <c r="E3" s="53"/>
      <c r="F3" s="53"/>
      <c r="G3" s="54"/>
      <c r="H3" s="52" t="s">
        <v>5</v>
      </c>
      <c r="I3" s="53"/>
      <c r="J3" s="53"/>
      <c r="K3" s="53"/>
      <c r="L3" s="54"/>
      <c r="M3" s="3"/>
      <c r="N3" s="21"/>
    </row>
    <row r="4" spans="1:17" s="1" customFormat="1" ht="36" customHeight="1">
      <c r="A4" s="17" t="s">
        <v>6</v>
      </c>
      <c r="B4" s="55"/>
      <c r="C4" s="56"/>
      <c r="D4" s="57" t="s">
        <v>7</v>
      </c>
      <c r="E4" s="45" t="s">
        <v>8</v>
      </c>
      <c r="F4" s="45" t="s">
        <v>9</v>
      </c>
      <c r="G4" s="45" t="s">
        <v>27</v>
      </c>
      <c r="H4" s="45" t="s">
        <v>22</v>
      </c>
      <c r="I4" s="45" t="s">
        <v>23</v>
      </c>
      <c r="J4" s="45" t="s">
        <v>10</v>
      </c>
      <c r="K4" s="45" t="s">
        <v>24</v>
      </c>
      <c r="L4" s="45" t="s">
        <v>11</v>
      </c>
      <c r="M4" s="45" t="s">
        <v>25</v>
      </c>
      <c r="N4" s="41" t="s">
        <v>12</v>
      </c>
    </row>
    <row r="5" spans="1:17" s="1" customFormat="1" ht="15.75">
      <c r="A5" s="58" t="s">
        <v>13</v>
      </c>
      <c r="B5" s="59"/>
      <c r="C5" s="59"/>
      <c r="D5" s="46"/>
      <c r="E5" s="46"/>
      <c r="F5" s="46"/>
      <c r="G5" s="46"/>
      <c r="H5" s="46"/>
      <c r="I5" s="46"/>
      <c r="J5" s="46"/>
      <c r="K5" s="46"/>
      <c r="L5" s="46"/>
      <c r="M5" s="46"/>
      <c r="N5" s="42"/>
    </row>
    <row r="6" spans="1:17" s="1" customFormat="1" ht="112.5" customHeight="1">
      <c r="A6" s="60"/>
      <c r="B6" s="61"/>
      <c r="C6" s="62"/>
      <c r="D6" s="46"/>
      <c r="E6" s="46"/>
      <c r="F6" s="46"/>
      <c r="G6" s="46"/>
      <c r="H6" s="46"/>
      <c r="I6" s="46"/>
      <c r="J6" s="46"/>
      <c r="K6" s="46"/>
      <c r="L6" s="46"/>
      <c r="M6" s="46"/>
      <c r="N6" s="42"/>
    </row>
    <row r="7" spans="1:17" s="1" customFormat="1" ht="18" customHeight="1">
      <c r="A7" s="43" t="s">
        <v>14</v>
      </c>
      <c r="B7" s="44"/>
      <c r="C7" s="9" t="s">
        <v>15</v>
      </c>
      <c r="D7" s="10" t="s">
        <v>16</v>
      </c>
      <c r="E7" s="9" t="s">
        <v>17</v>
      </c>
      <c r="F7" s="9" t="s">
        <v>18</v>
      </c>
      <c r="G7" s="9" t="s">
        <v>19</v>
      </c>
      <c r="H7" s="9" t="s">
        <v>17</v>
      </c>
      <c r="I7" s="9" t="s">
        <v>18</v>
      </c>
      <c r="J7" s="9" t="s">
        <v>20</v>
      </c>
      <c r="K7" s="9" t="s">
        <v>21</v>
      </c>
      <c r="L7" s="9" t="s">
        <v>21</v>
      </c>
      <c r="M7" s="9" t="s">
        <v>19</v>
      </c>
      <c r="N7" s="42"/>
      <c r="Q7" s="2"/>
    </row>
    <row r="8" spans="1:17" ht="30" customHeight="1">
      <c r="A8" s="22"/>
      <c r="B8" s="23"/>
      <c r="C8" s="30"/>
      <c r="D8" s="31">
        <v>0</v>
      </c>
      <c r="E8" s="31">
        <v>0</v>
      </c>
      <c r="F8" s="31">
        <v>0</v>
      </c>
      <c r="G8" s="32">
        <v>0</v>
      </c>
      <c r="H8" s="31">
        <v>0</v>
      </c>
      <c r="I8" s="31">
        <v>0</v>
      </c>
      <c r="J8" s="31">
        <v>0</v>
      </c>
      <c r="K8" s="33"/>
      <c r="L8" s="34"/>
      <c r="M8" s="29"/>
      <c r="N8" s="28"/>
    </row>
    <row r="9" spans="1:17" ht="30" customHeight="1">
      <c r="A9" s="22"/>
      <c r="B9" s="23"/>
      <c r="C9" s="30"/>
      <c r="D9" s="35">
        <f t="shared" ref="D9" si="0">IF(E9=0,0,IF(C9&gt;0,(C9-C8)/100,0))</f>
        <v>0</v>
      </c>
      <c r="E9" s="36"/>
      <c r="F9" s="37">
        <f t="shared" ref="F9:F18" si="1">IF(E9=0,0,IF(J9&lt;-20,-D9/1.5+E9,IF(J9&lt;0,E9,D9+E9)))</f>
        <v>0</v>
      </c>
      <c r="G9" s="38">
        <f t="shared" ref="G9:G18" si="2">IF(E9=0,0,TIME(0,60/$N$3*F9,0))</f>
        <v>0</v>
      </c>
      <c r="H9" s="37">
        <f>H8+E9</f>
        <v>0</v>
      </c>
      <c r="I9" s="37">
        <f t="shared" ref="I9:I18" si="3">I8+F9</f>
        <v>0</v>
      </c>
      <c r="J9" s="37">
        <f>IF(E9=0,0,D9/(10*E9)*100)</f>
        <v>0</v>
      </c>
      <c r="K9" s="39">
        <f t="shared" ref="K9:K18" si="4">IF((K8+G9+M9)&lt;&gt;K8,K8+G9+M9,0)</f>
        <v>0</v>
      </c>
      <c r="L9" s="34"/>
      <c r="M9" s="29"/>
      <c r="N9" s="28"/>
    </row>
    <row r="10" spans="1:17" ht="30" customHeight="1">
      <c r="A10" s="22"/>
      <c r="B10" s="23"/>
      <c r="C10" s="30"/>
      <c r="D10" s="35">
        <f>IF(E10=0,0,IF(C10&gt;0,(C10-C9)/100,0))</f>
        <v>0</v>
      </c>
      <c r="E10" s="36"/>
      <c r="F10" s="37">
        <f t="shared" si="1"/>
        <v>0</v>
      </c>
      <c r="G10" s="38">
        <f t="shared" si="2"/>
        <v>0</v>
      </c>
      <c r="H10" s="37">
        <f>H9+E10</f>
        <v>0</v>
      </c>
      <c r="I10" s="37">
        <f t="shared" si="3"/>
        <v>0</v>
      </c>
      <c r="J10" s="37">
        <f>IF(E10=0,0,D10/(10*E10)*100)</f>
        <v>0</v>
      </c>
      <c r="K10" s="39">
        <f t="shared" si="4"/>
        <v>0</v>
      </c>
      <c r="L10" s="34"/>
      <c r="M10" s="29"/>
      <c r="N10" s="28"/>
    </row>
    <row r="11" spans="1:17" ht="30" customHeight="1">
      <c r="A11" s="22"/>
      <c r="B11" s="23"/>
      <c r="C11" s="30"/>
      <c r="D11" s="35">
        <f t="shared" ref="D11:D18" si="5">IF(E11=0,0,IF(C11&gt;0,(C11-C10)/100,0))</f>
        <v>0</v>
      </c>
      <c r="E11" s="36"/>
      <c r="F11" s="37">
        <f t="shared" si="1"/>
        <v>0</v>
      </c>
      <c r="G11" s="38">
        <f t="shared" si="2"/>
        <v>0</v>
      </c>
      <c r="H11" s="37">
        <f t="shared" ref="H11:H18" si="6">H10+E11</f>
        <v>0</v>
      </c>
      <c r="I11" s="37">
        <f t="shared" si="3"/>
        <v>0</v>
      </c>
      <c r="J11" s="37">
        <f t="shared" ref="J11:J18" si="7">IF(E11=0,0,D11/(10*E11)*100)</f>
        <v>0</v>
      </c>
      <c r="K11" s="39">
        <f t="shared" si="4"/>
        <v>0</v>
      </c>
      <c r="L11" s="34"/>
      <c r="M11" s="29"/>
      <c r="N11" s="28"/>
    </row>
    <row r="12" spans="1:17" ht="30" customHeight="1">
      <c r="A12" s="22"/>
      <c r="B12" s="23"/>
      <c r="C12" s="30"/>
      <c r="D12" s="35">
        <f t="shared" si="5"/>
        <v>0</v>
      </c>
      <c r="E12" s="40"/>
      <c r="F12" s="37">
        <f t="shared" si="1"/>
        <v>0</v>
      </c>
      <c r="G12" s="38">
        <f t="shared" si="2"/>
        <v>0</v>
      </c>
      <c r="H12" s="37">
        <f t="shared" si="6"/>
        <v>0</v>
      </c>
      <c r="I12" s="37">
        <f t="shared" si="3"/>
        <v>0</v>
      </c>
      <c r="J12" s="37">
        <f t="shared" si="7"/>
        <v>0</v>
      </c>
      <c r="K12" s="39">
        <f t="shared" si="4"/>
        <v>0</v>
      </c>
      <c r="L12" s="34"/>
      <c r="M12" s="29"/>
      <c r="N12" s="28"/>
    </row>
    <row r="13" spans="1:17" ht="30" customHeight="1">
      <c r="A13" s="22"/>
      <c r="B13" s="23"/>
      <c r="C13" s="30"/>
      <c r="D13" s="35">
        <f t="shared" si="5"/>
        <v>0</v>
      </c>
      <c r="E13" s="40"/>
      <c r="F13" s="37">
        <f t="shared" si="1"/>
        <v>0</v>
      </c>
      <c r="G13" s="38">
        <f t="shared" si="2"/>
        <v>0</v>
      </c>
      <c r="H13" s="37">
        <f t="shared" si="6"/>
        <v>0</v>
      </c>
      <c r="I13" s="37">
        <f t="shared" si="3"/>
        <v>0</v>
      </c>
      <c r="J13" s="37">
        <f t="shared" si="7"/>
        <v>0</v>
      </c>
      <c r="K13" s="39">
        <f t="shared" si="4"/>
        <v>0</v>
      </c>
      <c r="L13" s="34"/>
      <c r="M13" s="29"/>
      <c r="N13" s="28"/>
    </row>
    <row r="14" spans="1:17" ht="30" customHeight="1">
      <c r="A14" s="22"/>
      <c r="B14" s="23"/>
      <c r="C14" s="30"/>
      <c r="D14" s="35">
        <f t="shared" si="5"/>
        <v>0</v>
      </c>
      <c r="E14" s="40"/>
      <c r="F14" s="37">
        <f t="shared" si="1"/>
        <v>0</v>
      </c>
      <c r="G14" s="38">
        <f t="shared" si="2"/>
        <v>0</v>
      </c>
      <c r="H14" s="37">
        <f t="shared" si="6"/>
        <v>0</v>
      </c>
      <c r="I14" s="37">
        <f t="shared" si="3"/>
        <v>0</v>
      </c>
      <c r="J14" s="37">
        <f t="shared" si="7"/>
        <v>0</v>
      </c>
      <c r="K14" s="39">
        <f t="shared" si="4"/>
        <v>0</v>
      </c>
      <c r="L14" s="34"/>
      <c r="M14" s="29"/>
      <c r="N14" s="28"/>
    </row>
    <row r="15" spans="1:17" ht="30" customHeight="1">
      <c r="A15" s="22"/>
      <c r="B15" s="23"/>
      <c r="C15" s="30"/>
      <c r="D15" s="35">
        <f t="shared" si="5"/>
        <v>0</v>
      </c>
      <c r="E15" s="40"/>
      <c r="F15" s="37">
        <f t="shared" si="1"/>
        <v>0</v>
      </c>
      <c r="G15" s="38">
        <f t="shared" si="2"/>
        <v>0</v>
      </c>
      <c r="H15" s="37">
        <f t="shared" si="6"/>
        <v>0</v>
      </c>
      <c r="I15" s="37">
        <f t="shared" si="3"/>
        <v>0</v>
      </c>
      <c r="J15" s="37">
        <f t="shared" si="7"/>
        <v>0</v>
      </c>
      <c r="K15" s="39">
        <f t="shared" si="4"/>
        <v>0</v>
      </c>
      <c r="L15" s="34"/>
      <c r="M15" s="29"/>
      <c r="N15" s="28"/>
    </row>
    <row r="16" spans="1:17" ht="30" customHeight="1">
      <c r="A16" s="22"/>
      <c r="B16" s="23"/>
      <c r="C16" s="30"/>
      <c r="D16" s="35">
        <f t="shared" si="5"/>
        <v>0</v>
      </c>
      <c r="E16" s="40"/>
      <c r="F16" s="37">
        <f t="shared" si="1"/>
        <v>0</v>
      </c>
      <c r="G16" s="38">
        <f t="shared" si="2"/>
        <v>0</v>
      </c>
      <c r="H16" s="37">
        <f t="shared" si="6"/>
        <v>0</v>
      </c>
      <c r="I16" s="37">
        <f t="shared" si="3"/>
        <v>0</v>
      </c>
      <c r="J16" s="37">
        <f t="shared" si="7"/>
        <v>0</v>
      </c>
      <c r="K16" s="39">
        <f t="shared" si="4"/>
        <v>0</v>
      </c>
      <c r="L16" s="34"/>
      <c r="M16" s="29"/>
      <c r="N16" s="28"/>
    </row>
    <row r="17" spans="1:14" ht="30" customHeight="1">
      <c r="A17" s="22"/>
      <c r="B17" s="23"/>
      <c r="C17" s="30"/>
      <c r="D17" s="35">
        <f t="shared" si="5"/>
        <v>0</v>
      </c>
      <c r="E17" s="40"/>
      <c r="F17" s="37">
        <f t="shared" si="1"/>
        <v>0</v>
      </c>
      <c r="G17" s="38">
        <f t="shared" si="2"/>
        <v>0</v>
      </c>
      <c r="H17" s="37">
        <f t="shared" si="6"/>
        <v>0</v>
      </c>
      <c r="I17" s="37">
        <f t="shared" si="3"/>
        <v>0</v>
      </c>
      <c r="J17" s="37">
        <f t="shared" si="7"/>
        <v>0</v>
      </c>
      <c r="K17" s="39">
        <f t="shared" si="4"/>
        <v>0</v>
      </c>
      <c r="L17" s="34"/>
      <c r="M17" s="29"/>
      <c r="N17" s="28"/>
    </row>
    <row r="18" spans="1:14" ht="30" customHeight="1">
      <c r="A18" s="22"/>
      <c r="B18" s="23"/>
      <c r="C18" s="30"/>
      <c r="D18" s="35">
        <f t="shared" si="5"/>
        <v>0</v>
      </c>
      <c r="E18" s="40"/>
      <c r="F18" s="37">
        <f t="shared" si="1"/>
        <v>0</v>
      </c>
      <c r="G18" s="38">
        <f t="shared" si="2"/>
        <v>0</v>
      </c>
      <c r="H18" s="37">
        <f t="shared" si="6"/>
        <v>0</v>
      </c>
      <c r="I18" s="37">
        <f t="shared" si="3"/>
        <v>0</v>
      </c>
      <c r="J18" s="37">
        <f t="shared" si="7"/>
        <v>0</v>
      </c>
      <c r="K18" s="39">
        <f t="shared" si="4"/>
        <v>0</v>
      </c>
      <c r="L18" s="34"/>
      <c r="M18" s="29"/>
      <c r="N18" s="28"/>
    </row>
    <row r="19" spans="1:14" ht="30" customHeight="1">
      <c r="A19" s="22"/>
      <c r="B19" s="23"/>
      <c r="C19" s="27"/>
      <c r="D19" s="35">
        <f t="shared" ref="D19:D28" si="8">IF(E19=0,0,IF(C19&gt;0,(C19-C18)/100,0))</f>
        <v>0</v>
      </c>
      <c r="E19" s="40"/>
      <c r="F19" s="37">
        <f t="shared" ref="F19:F28" si="9">IF(E19=0,0,IF(J19&lt;-20,-D19/1.5+E19,IF(J19&lt;0,E19,D19+E19)))</f>
        <v>0</v>
      </c>
      <c r="G19" s="38">
        <f t="shared" ref="G19:G28" si="10">IF(E19=0,0,TIME(0,60/$N$3*F19,0))</f>
        <v>0</v>
      </c>
      <c r="H19" s="37">
        <f t="shared" ref="H19:H28" si="11">H18+E19</f>
        <v>0</v>
      </c>
      <c r="I19" s="37">
        <f t="shared" ref="I19:I28" si="12">I18+F19</f>
        <v>0</v>
      </c>
      <c r="J19" s="37">
        <f t="shared" ref="J19:J28" si="13">IF(E19=0,0,D19/(10*E19)*100)</f>
        <v>0</v>
      </c>
      <c r="K19" s="39">
        <f t="shared" ref="K19:K28" si="14">IF((K18+G19+M19)&lt;&gt;K18,K18+G19+M19,0)</f>
        <v>0</v>
      </c>
      <c r="L19" s="24"/>
      <c r="M19" s="25"/>
      <c r="N19" s="28"/>
    </row>
    <row r="20" spans="1:14" ht="30" customHeight="1">
      <c r="A20" s="22"/>
      <c r="B20" s="23"/>
      <c r="C20" s="27"/>
      <c r="D20" s="35">
        <f t="shared" si="8"/>
        <v>0</v>
      </c>
      <c r="E20" s="40"/>
      <c r="F20" s="37">
        <f t="shared" si="9"/>
        <v>0</v>
      </c>
      <c r="G20" s="38">
        <f t="shared" si="10"/>
        <v>0</v>
      </c>
      <c r="H20" s="37">
        <f t="shared" si="11"/>
        <v>0</v>
      </c>
      <c r="I20" s="37">
        <f t="shared" si="12"/>
        <v>0</v>
      </c>
      <c r="J20" s="37">
        <f t="shared" si="13"/>
        <v>0</v>
      </c>
      <c r="K20" s="39">
        <f t="shared" si="14"/>
        <v>0</v>
      </c>
      <c r="L20" s="24"/>
      <c r="M20" s="25"/>
      <c r="N20" s="26"/>
    </row>
    <row r="21" spans="1:14" ht="30" customHeight="1">
      <c r="A21" s="22"/>
      <c r="B21" s="23"/>
      <c r="C21" s="27"/>
      <c r="D21" s="35">
        <f t="shared" si="8"/>
        <v>0</v>
      </c>
      <c r="E21" s="40"/>
      <c r="F21" s="37">
        <f t="shared" si="9"/>
        <v>0</v>
      </c>
      <c r="G21" s="38">
        <f t="shared" si="10"/>
        <v>0</v>
      </c>
      <c r="H21" s="37">
        <f t="shared" si="11"/>
        <v>0</v>
      </c>
      <c r="I21" s="37">
        <f t="shared" si="12"/>
        <v>0</v>
      </c>
      <c r="J21" s="37">
        <f t="shared" si="13"/>
        <v>0</v>
      </c>
      <c r="K21" s="39">
        <f t="shared" si="14"/>
        <v>0</v>
      </c>
      <c r="L21" s="24"/>
      <c r="M21" s="25"/>
      <c r="N21" s="26"/>
    </row>
    <row r="22" spans="1:14" ht="30" customHeight="1">
      <c r="A22" s="22"/>
      <c r="B22" s="23"/>
      <c r="C22" s="27"/>
      <c r="D22" s="35">
        <f t="shared" si="8"/>
        <v>0</v>
      </c>
      <c r="E22" s="40"/>
      <c r="F22" s="37">
        <f t="shared" si="9"/>
        <v>0</v>
      </c>
      <c r="G22" s="38">
        <f t="shared" si="10"/>
        <v>0</v>
      </c>
      <c r="H22" s="37">
        <f t="shared" si="11"/>
        <v>0</v>
      </c>
      <c r="I22" s="37">
        <f t="shared" si="12"/>
        <v>0</v>
      </c>
      <c r="J22" s="37">
        <f t="shared" si="13"/>
        <v>0</v>
      </c>
      <c r="K22" s="39">
        <f t="shared" si="14"/>
        <v>0</v>
      </c>
      <c r="L22" s="24"/>
      <c r="M22" s="25"/>
      <c r="N22" s="26"/>
    </row>
    <row r="23" spans="1:14" ht="30" customHeight="1">
      <c r="A23" s="22"/>
      <c r="B23" s="23"/>
      <c r="C23" s="27"/>
      <c r="D23" s="35">
        <f t="shared" si="8"/>
        <v>0</v>
      </c>
      <c r="E23" s="40"/>
      <c r="F23" s="37">
        <f t="shared" si="9"/>
        <v>0</v>
      </c>
      <c r="G23" s="38">
        <f t="shared" si="10"/>
        <v>0</v>
      </c>
      <c r="H23" s="37">
        <f t="shared" si="11"/>
        <v>0</v>
      </c>
      <c r="I23" s="37">
        <f t="shared" si="12"/>
        <v>0</v>
      </c>
      <c r="J23" s="37">
        <f t="shared" si="13"/>
        <v>0</v>
      </c>
      <c r="K23" s="39">
        <f t="shared" si="14"/>
        <v>0</v>
      </c>
      <c r="L23" s="24"/>
      <c r="M23" s="25"/>
      <c r="N23" s="26"/>
    </row>
    <row r="24" spans="1:14" ht="30" customHeight="1">
      <c r="A24" s="22"/>
      <c r="B24" s="23"/>
      <c r="C24" s="27"/>
      <c r="D24" s="35">
        <f t="shared" si="8"/>
        <v>0</v>
      </c>
      <c r="E24" s="40"/>
      <c r="F24" s="37">
        <f t="shared" si="9"/>
        <v>0</v>
      </c>
      <c r="G24" s="38">
        <f t="shared" si="10"/>
        <v>0</v>
      </c>
      <c r="H24" s="37">
        <f t="shared" si="11"/>
        <v>0</v>
      </c>
      <c r="I24" s="37">
        <f t="shared" si="12"/>
        <v>0</v>
      </c>
      <c r="J24" s="37">
        <f t="shared" si="13"/>
        <v>0</v>
      </c>
      <c r="K24" s="39">
        <f t="shared" si="14"/>
        <v>0</v>
      </c>
      <c r="L24" s="24"/>
      <c r="M24" s="25"/>
      <c r="N24" s="26"/>
    </row>
    <row r="25" spans="1:14" ht="30" customHeight="1">
      <c r="A25" s="22"/>
      <c r="B25" s="23"/>
      <c r="C25" s="27"/>
      <c r="D25" s="35">
        <f t="shared" si="8"/>
        <v>0</v>
      </c>
      <c r="E25" s="40"/>
      <c r="F25" s="37">
        <f t="shared" si="9"/>
        <v>0</v>
      </c>
      <c r="G25" s="38">
        <f t="shared" si="10"/>
        <v>0</v>
      </c>
      <c r="H25" s="37">
        <f t="shared" si="11"/>
        <v>0</v>
      </c>
      <c r="I25" s="37">
        <f t="shared" si="12"/>
        <v>0</v>
      </c>
      <c r="J25" s="37">
        <f t="shared" si="13"/>
        <v>0</v>
      </c>
      <c r="K25" s="39">
        <f t="shared" si="14"/>
        <v>0</v>
      </c>
      <c r="L25" s="24"/>
      <c r="M25" s="25"/>
      <c r="N25" s="26"/>
    </row>
    <row r="26" spans="1:14" ht="30" customHeight="1">
      <c r="A26" s="22"/>
      <c r="B26" s="23"/>
      <c r="C26" s="27"/>
      <c r="D26" s="35">
        <f t="shared" si="8"/>
        <v>0</v>
      </c>
      <c r="E26" s="40"/>
      <c r="F26" s="37">
        <f t="shared" si="9"/>
        <v>0</v>
      </c>
      <c r="G26" s="38">
        <f t="shared" si="10"/>
        <v>0</v>
      </c>
      <c r="H26" s="37">
        <f t="shared" si="11"/>
        <v>0</v>
      </c>
      <c r="I26" s="37">
        <f t="shared" si="12"/>
        <v>0</v>
      </c>
      <c r="J26" s="37">
        <f t="shared" si="13"/>
        <v>0</v>
      </c>
      <c r="K26" s="39">
        <f t="shared" si="14"/>
        <v>0</v>
      </c>
      <c r="L26" s="24"/>
      <c r="M26" s="25"/>
      <c r="N26" s="26"/>
    </row>
    <row r="27" spans="1:14" ht="30" customHeight="1">
      <c r="A27" s="22"/>
      <c r="B27" s="23"/>
      <c r="C27" s="27"/>
      <c r="D27" s="35">
        <f t="shared" si="8"/>
        <v>0</v>
      </c>
      <c r="E27" s="40"/>
      <c r="F27" s="37">
        <f t="shared" si="9"/>
        <v>0</v>
      </c>
      <c r="G27" s="38">
        <f t="shared" si="10"/>
        <v>0</v>
      </c>
      <c r="H27" s="37">
        <f t="shared" si="11"/>
        <v>0</v>
      </c>
      <c r="I27" s="37">
        <f t="shared" si="12"/>
        <v>0</v>
      </c>
      <c r="J27" s="37">
        <f t="shared" si="13"/>
        <v>0</v>
      </c>
      <c r="K27" s="39">
        <f t="shared" si="14"/>
        <v>0</v>
      </c>
      <c r="L27" s="24"/>
      <c r="M27" s="25"/>
      <c r="N27" s="26"/>
    </row>
    <row r="28" spans="1:14" ht="30" customHeight="1" thickBot="1">
      <c r="A28" s="22"/>
      <c r="B28" s="23"/>
      <c r="C28" s="27"/>
      <c r="D28" s="35">
        <f t="shared" si="8"/>
        <v>0</v>
      </c>
      <c r="E28" s="40"/>
      <c r="F28" s="37">
        <f t="shared" si="9"/>
        <v>0</v>
      </c>
      <c r="G28" s="38">
        <f t="shared" si="10"/>
        <v>0</v>
      </c>
      <c r="H28" s="37">
        <f t="shared" si="11"/>
        <v>0</v>
      </c>
      <c r="I28" s="37">
        <f t="shared" si="12"/>
        <v>0</v>
      </c>
      <c r="J28" s="37">
        <f t="shared" si="13"/>
        <v>0</v>
      </c>
      <c r="K28" s="39">
        <f t="shared" si="14"/>
        <v>0</v>
      </c>
      <c r="L28" s="24"/>
      <c r="M28" s="25"/>
      <c r="N28" s="26"/>
    </row>
    <row r="29" spans="1:14" ht="30" customHeight="1">
      <c r="A29" s="18" t="s">
        <v>26</v>
      </c>
      <c r="B29" s="4"/>
      <c r="C29" s="5"/>
      <c r="D29" s="5"/>
      <c r="E29" s="5"/>
      <c r="F29" s="5"/>
      <c r="G29" s="6">
        <f>SUM(G8:G28) +M29</f>
        <v>0</v>
      </c>
      <c r="H29" s="7">
        <f>MAX(H9:H28)</f>
        <v>0</v>
      </c>
      <c r="I29" s="7">
        <f>MAX(I9:I28)</f>
        <v>0</v>
      </c>
      <c r="J29" s="5"/>
      <c r="K29" s="5"/>
      <c r="L29" s="5"/>
      <c r="M29" s="8">
        <f>SUM(M8:M28)</f>
        <v>0</v>
      </c>
      <c r="N29" s="19"/>
    </row>
    <row r="30" spans="1: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ht="15.75" thickBo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</sheetData>
  <mergeCells count="19">
    <mergeCell ref="K4:K6"/>
    <mergeCell ref="L4:L6"/>
    <mergeCell ref="M4:M6"/>
    <mergeCell ref="N4:N7"/>
    <mergeCell ref="A7:B7"/>
    <mergeCell ref="I4:I6"/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A5:C5"/>
    <mergeCell ref="A6:C6"/>
    <mergeCell ref="J4:J6"/>
  </mergeCells>
  <phoneticPr fontId="9" type="noConversion"/>
  <pageMargins left="0.71" right="0.71" top="0.75000000000000011" bottom="0.75000000000000011" header="0.31" footer="0.31"/>
  <pageSetup paperSize="9" scale="55" orientation="portrait" horizontalDpi="300" verticalDpi="300" r:id="rId1"/>
  <headerFooter>
    <oddFooter>&amp;L&amp;"Arial,Fett"&amp;8Bundesamt für Sport BASPO&amp;"Arial,Standard"
Jugend+Sport&amp;R&amp;"Arial,Standard"&amp;8BASPO/J+S     Lagersport/Trekking     30.401.532 d, Ausgabe 2014</oddFooter>
  </headerFooter>
  <drawing r:id="rId2"/>
  <extLst>
    <ext xmlns:mx="http://schemas.microsoft.com/office/mac/excel/2008/main" uri="{64002731-A6B0-56B0-2670-7721B7C09600}">
      <mx:PLV Mode="1" OnePage="0" WScale="57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2021-08-05T14:24:57Z</dcterms:modified>
</cp:coreProperties>
</file>