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3c7e870102655b/Desktop/Gap Analysis/"/>
    </mc:Choice>
  </mc:AlternateContent>
  <xr:revisionPtr revIDLastSave="601" documentId="8_{465292F6-BD16-492D-A47B-8F6671458E0B}" xr6:coauthVersionLast="47" xr6:coauthVersionMax="47" xr10:uidLastSave="{D97174CD-B9E6-496F-BAB5-4193DAD4C201}"/>
  <bookViews>
    <workbookView xWindow="20370" yWindow="-120" windowWidth="29040" windowHeight="15720" xr2:uid="{90398477-2479-4455-A747-BC2810F78960}"/>
  </bookViews>
  <sheets>
    <sheet name="Sheet1" sheetId="1" r:id="rId1"/>
  </sheets>
  <definedNames>
    <definedName name="_xlnm.Print_Area" localSheetId="0">Sheet1!$B$1:$K$17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32" i="1"/>
  <c r="M31" i="1"/>
  <c r="M30" i="1"/>
  <c r="N32" i="1" l="1"/>
  <c r="O32" i="1" s="1"/>
  <c r="N30" i="1"/>
  <c r="O30" i="1" s="1"/>
  <c r="N31" i="1"/>
  <c r="O31" i="1" s="1"/>
  <c r="N33" i="1" l="1"/>
</calcChain>
</file>

<file path=xl/sharedStrings.xml><?xml version="1.0" encoding="utf-8"?>
<sst xmlns="http://schemas.openxmlformats.org/spreadsheetml/2006/main" count="122" uniqueCount="92">
  <si>
    <t>POLICY COMPLIANCE GAP ANALYSIS</t>
  </si>
  <si>
    <t>Status</t>
  </si>
  <si>
    <t>Control Domain</t>
  </si>
  <si>
    <t>Current State</t>
  </si>
  <si>
    <t>Framework Requirement</t>
  </si>
  <si>
    <t>Gap Identified</t>
  </si>
  <si>
    <t>Risk Level</t>
  </si>
  <si>
    <t>Remediation Plan</t>
  </si>
  <si>
    <t>Target Date</t>
  </si>
  <si>
    <t>Evidence / Notes</t>
  </si>
  <si>
    <t>Access Control</t>
  </si>
  <si>
    <t>High</t>
  </si>
  <si>
    <t>IT Security</t>
  </si>
  <si>
    <t>In Progress</t>
  </si>
  <si>
    <t>Medium</t>
  </si>
  <si>
    <t>Incident Response</t>
  </si>
  <si>
    <t xml:space="preserve"> Owner</t>
  </si>
  <si>
    <t>Low</t>
  </si>
  <si>
    <t>Vendor Risk Management</t>
  </si>
  <si>
    <t>Data Backup</t>
  </si>
  <si>
    <t>Change Management</t>
  </si>
  <si>
    <t>Physical Security</t>
  </si>
  <si>
    <t>Password Policy</t>
  </si>
  <si>
    <t>Only length enforced</t>
  </si>
  <si>
    <t>SOC 2 / ISO 27001 require complexity &amp; rotation</t>
  </si>
  <si>
    <t>Missing complexity &amp; expiration rules</t>
  </si>
  <si>
    <t>Update policy &amp; enforce system settings for complexity &amp; reset</t>
  </si>
  <si>
    <t>Q4 2025</t>
  </si>
  <si>
    <t>Open</t>
  </si>
  <si>
    <t>AD password policy screenshot</t>
  </si>
  <si>
    <t>Daily backups, not tested</t>
  </si>
  <si>
    <t>SOC 2 requires tested recovery</t>
  </si>
  <si>
    <t>No restoration test done</t>
  </si>
  <si>
    <t>IT Ops</t>
  </si>
  <si>
    <t>Schedule quarterly recovery drill</t>
  </si>
  <si>
    <t>Q3 2025</t>
  </si>
  <si>
    <t>Backup logs</t>
  </si>
  <si>
    <t>Broad user permissions</t>
  </si>
  <si>
    <t>ISO 27001 requires least privilege / RBAC</t>
  </si>
  <si>
    <t>No role-based access structure</t>
  </si>
  <si>
    <t>IT Manager</t>
  </si>
  <si>
    <t>Implement RBAC &amp; quarterly reviews</t>
  </si>
  <si>
    <t>Access control list</t>
  </si>
  <si>
    <t>Plan exists, never tested</t>
  </si>
  <si>
    <t>SOC 2 requires tested IR plans</t>
  </si>
  <si>
    <t>No exercises done</t>
  </si>
  <si>
    <t>SecOps</t>
  </si>
  <si>
    <t>Conduct tabletop drill &amp; document lessons learned</t>
  </si>
  <si>
    <t>IR plan document</t>
  </si>
  <si>
    <t>No vendor reviews done</t>
  </si>
  <si>
    <t>SOC 2 requires vendor due diligence</t>
  </si>
  <si>
    <t>No vendor assessments</t>
  </si>
  <si>
    <t>Compliance</t>
  </si>
  <si>
    <t>Create vendor risk questionnaire &amp; review process</t>
  </si>
  <si>
    <t>Vendor contracts</t>
  </si>
  <si>
    <t>Data Encryption</t>
  </si>
  <si>
    <t>Encrypted in transit only</t>
  </si>
  <si>
    <t>SOC 2 &amp; ISO require at-rest + transit</t>
  </si>
  <si>
    <t>No encryption at rest</t>
  </si>
  <si>
    <t>Enable DB &amp; storage encryption</t>
  </si>
  <si>
    <t>DB config evidence</t>
  </si>
  <si>
    <t>Ad hoc IT changes</t>
  </si>
  <si>
    <t>ISO 27001 requires formal approval process</t>
  </si>
  <si>
    <t>No documented change controls</t>
  </si>
  <si>
    <t>Establish change approval workflow</t>
  </si>
  <si>
    <t>Q1 2026</t>
  </si>
  <si>
    <t>Change request logs</t>
  </si>
  <si>
    <t>Security Awareness</t>
  </si>
  <si>
    <t>Training at onboarding only</t>
  </si>
  <si>
    <t>SOC 2 requires annual refreshers</t>
  </si>
  <si>
    <t>No recurring training</t>
  </si>
  <si>
    <t>HR / Compliance</t>
  </si>
  <si>
    <t>Launch yearly training &amp; phishing tests</t>
  </si>
  <si>
    <t>Training records</t>
  </si>
  <si>
    <t>Locked doors only</t>
  </si>
  <si>
    <t>ISO 27001 requires facility monitoring</t>
  </si>
  <si>
    <t>No visitor logs / CCTV</t>
  </si>
  <si>
    <t>Admin</t>
  </si>
  <si>
    <t>Implement visitor log + surveillance cameras</t>
  </si>
  <si>
    <t>Q2 2026</t>
  </si>
  <si>
    <t>Visitor log book</t>
  </si>
  <si>
    <t>Data Retention</t>
  </si>
  <si>
    <t>Data kept indefinitely</t>
  </si>
  <si>
    <t>ISO 27001 requires retention schedules</t>
  </si>
  <si>
    <t>No purge process</t>
  </si>
  <si>
    <t>Create retention policy &amp; automate purging</t>
  </si>
  <si>
    <t>Policy draft</t>
  </si>
  <si>
    <t>Closed</t>
  </si>
  <si>
    <t>TOTAL</t>
  </si>
  <si>
    <t>Count</t>
  </si>
  <si>
    <t>Percentage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</si>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</sst>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56"/>
      <color theme="0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4" fillId="4" borderId="1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6">
    <dxf>
      <font>
        <b/>
        <i val="0"/>
        <color theme="0"/>
      </font>
      <fill>
        <patternFill>
          <bgColor rgb="FFEA0000"/>
        </patternFill>
      </fill>
    </dxf>
    <dxf>
      <font>
        <b/>
        <i val="0"/>
        <color theme="1" tint="0.34998626667073579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fgColor theme="9" tint="0.59996337778862885"/>
          <bgColor theme="9" tint="-0.24994659260841701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7" tint="-0.24994659260841701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EA0000"/>
      <color rgb="FFF0303E"/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C4-45A1-9BEC-302B7355E6B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4-45A1-9BEC-302B7355E6BD}"/>
              </c:ext>
            </c:extLst>
          </c:dPt>
          <c:dLbls>
            <c:delete val="1"/>
          </c:dLbls>
          <c:val>
            <c:numRef>
              <c:f>Sheet1!$N$30:$O$30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5A1-9BEC-302B7355E6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5F-47F9-B885-66758DFB4222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5F-47F9-B885-66758DFB4222}"/>
              </c:ext>
            </c:extLst>
          </c:dPt>
          <c:dLbls>
            <c:delete val="1"/>
          </c:dLbls>
          <c:val>
            <c:numRef>
              <c:f>Sheet1!$N$31:$O$31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F-47F9-B885-66758DFB42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A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15-40F6-8C73-ACF9BA0F01C0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15-40F6-8C73-ACF9BA0F01C0}"/>
              </c:ext>
            </c:extLst>
          </c:dPt>
          <c:dLbls>
            <c:delete val="1"/>
          </c:dLbls>
          <c:val>
            <c:numRef>
              <c:f>Sheet1!$N$32:$O$32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5-40F6-8C73-ACF9BA0F0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623693</xdr:colOff>
      <xdr:row>1</xdr:row>
      <xdr:rowOff>41386</xdr:rowOff>
    </xdr:from>
    <xdr:to>
      <xdr:col>10</xdr:col>
      <xdr:colOff>1839433</xdr:colOff>
      <xdr:row>5</xdr:row>
      <xdr:rowOff>83254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B1AEE-60A9-9052-731C-26DD4144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1795399</xdr:colOff>
      <xdr:row>1</xdr:row>
      <xdr:rowOff>30918</xdr:rowOff>
    </xdr:from>
    <xdr:to>
      <xdr:col>9</xdr:col>
      <xdr:colOff>641474</xdr:colOff>
      <xdr:row>5</xdr:row>
      <xdr:rowOff>72787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0AD64-1A04-4289-9E11-084D6A79E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415076</xdr:colOff>
      <xdr:row>1</xdr:row>
      <xdr:rowOff>41386</xdr:rowOff>
    </xdr:from>
    <xdr:to>
      <xdr:col>7</xdr:col>
      <xdr:colOff>1712750</xdr:colOff>
      <xdr:row>5</xdr:row>
      <xdr:rowOff>62320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BB5239-7411-4EBC-9CC0-FCF5EAD9A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196228</xdr:colOff>
      <xdr:row>4</xdr:row>
      <xdr:rowOff>176496</xdr:rowOff>
    </xdr:from>
    <xdr:to>
      <xdr:col>7</xdr:col>
      <xdr:colOff>1096393</xdr:colOff>
      <xdr:row>6</xdr:row>
      <xdr:rowOff>19490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46777B5-9E95-F06B-6365-00F0527DAC2A}"/>
            </a:ext>
          </a:extLst>
        </xdr:cNvPr>
        <xdr:cNvSpPr txBox="1"/>
      </xdr:nvSpPr>
      <xdr:spPr>
        <a:xfrm>
          <a:off x="9173814" y="1238479"/>
          <a:ext cx="900165" cy="280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 b="1">
              <a:solidFill>
                <a:srgbClr val="FF0000"/>
              </a:solidFill>
              <a:latin typeface="Bahnschrift" panose="020B0502040204020203" pitchFamily="34" charset="0"/>
            </a:rPr>
            <a:t>HIGH</a:t>
          </a:r>
        </a:p>
      </xdr:txBody>
    </xdr:sp>
    <xdr:clientData/>
  </xdr:twoCellAnchor>
  <xdr:twoCellAnchor>
    <xdr:from>
      <xdr:col>8</xdr:col>
      <xdr:colOff>130982</xdr:colOff>
      <xdr:row>4</xdr:row>
      <xdr:rowOff>182838</xdr:rowOff>
    </xdr:from>
    <xdr:to>
      <xdr:col>9</xdr:col>
      <xdr:colOff>34853</xdr:colOff>
      <xdr:row>6</xdr:row>
      <xdr:rowOff>25832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78B8845-22B0-4FD5-A969-AA8388241BA6}"/>
            </a:ext>
          </a:extLst>
        </xdr:cNvPr>
        <xdr:cNvSpPr txBox="1"/>
      </xdr:nvSpPr>
      <xdr:spPr>
        <a:xfrm>
          <a:off x="11418654" y="1244821"/>
          <a:ext cx="900165" cy="280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 b="1">
              <a:solidFill>
                <a:schemeClr val="accent4">
                  <a:lumMod val="75000"/>
                </a:schemeClr>
              </a:solidFill>
              <a:latin typeface="Bahnschrift" panose="020B0502040204020203" pitchFamily="34" charset="0"/>
            </a:rPr>
            <a:t>MEDIUM</a:t>
          </a:r>
        </a:p>
      </xdr:txBody>
    </xdr:sp>
    <xdr:clientData/>
  </xdr:twoCellAnchor>
  <xdr:twoCellAnchor>
    <xdr:from>
      <xdr:col>10</xdr:col>
      <xdr:colOff>328987</xdr:colOff>
      <xdr:row>4</xdr:row>
      <xdr:rowOff>199648</xdr:rowOff>
    </xdr:from>
    <xdr:to>
      <xdr:col>10</xdr:col>
      <xdr:colOff>1229152</xdr:colOff>
      <xdr:row>6</xdr:row>
      <xdr:rowOff>42642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A19F2F2-EF8F-445B-A3D2-1E6158B837BC}"/>
            </a:ext>
          </a:extLst>
        </xdr:cNvPr>
        <xdr:cNvSpPr txBox="1"/>
      </xdr:nvSpPr>
      <xdr:spPr>
        <a:xfrm>
          <a:off x="13532608" y="1261631"/>
          <a:ext cx="900165" cy="280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 b="1">
              <a:solidFill>
                <a:schemeClr val="accent6">
                  <a:lumMod val="75000"/>
                </a:schemeClr>
              </a:solidFill>
              <a:latin typeface="Bahnschrift" panose="020B0502040204020203" pitchFamily="34" charset="0"/>
            </a:rPr>
            <a:t>LOW</a:t>
          </a:r>
        </a:p>
      </xdr:txBody>
    </xdr:sp>
    <xdr:clientData/>
  </xdr:twoCellAnchor>
  <xdr:twoCellAnchor>
    <xdr:from>
      <xdr:col>7</xdr:col>
      <xdr:colOff>200646</xdr:colOff>
      <xdr:row>2</xdr:row>
      <xdr:rowOff>267537</xdr:rowOff>
    </xdr:from>
    <xdr:to>
      <xdr:col>7</xdr:col>
      <xdr:colOff>1100811</xdr:colOff>
      <xdr:row>3</xdr:row>
      <xdr:rowOff>236136</xdr:rowOff>
    </xdr:to>
    <xdr:sp macro="" textlink="N32">
      <xdr:nvSpPr>
        <xdr:cNvPr id="12" name="TextBox 11">
          <a:extLst>
            <a:ext uri="{FF2B5EF4-FFF2-40B4-BE49-F238E27FC236}">
              <a16:creationId xmlns:a16="http://schemas.microsoft.com/office/drawing/2014/main" id="{9D2EE65E-EFA0-43C5-AFBD-A313CC2BB4E3}"/>
            </a:ext>
          </a:extLst>
        </xdr:cNvPr>
        <xdr:cNvSpPr txBox="1"/>
      </xdr:nvSpPr>
      <xdr:spPr>
        <a:xfrm>
          <a:off x="9178232" y="694520"/>
          <a:ext cx="900165" cy="28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5D8282-38AF-4E02-902C-C62C1A0CF21D}" type="TxLink">
            <a:rPr lang="en-US" sz="1600" b="1" i="0" u="none" strike="noStrike">
              <a:solidFill>
                <a:srgbClr val="FF0000"/>
              </a:solidFill>
              <a:latin typeface="Bahnschrift SemiBold" panose="020B0502040204020203" pitchFamily="34" charset="0"/>
              <a:ea typeface="Calibri"/>
              <a:cs typeface="Calibri"/>
            </a:rPr>
            <a:pPr algn="ctr"/>
            <a:t>30%</a:t>
          </a:fld>
          <a:endParaRPr lang="en-PH" sz="1600" b="1">
            <a:solidFill>
              <a:srgbClr val="FF0000"/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8</xdr:col>
      <xdr:colOff>136362</xdr:colOff>
      <xdr:row>2</xdr:row>
      <xdr:rowOff>251984</xdr:rowOff>
    </xdr:from>
    <xdr:to>
      <xdr:col>9</xdr:col>
      <xdr:colOff>45046</xdr:colOff>
      <xdr:row>3</xdr:row>
      <xdr:rowOff>220583</xdr:rowOff>
    </xdr:to>
    <xdr:sp macro="" textlink="N31">
      <xdr:nvSpPr>
        <xdr:cNvPr id="13" name="TextBox 12">
          <a:extLst>
            <a:ext uri="{FF2B5EF4-FFF2-40B4-BE49-F238E27FC236}">
              <a16:creationId xmlns:a16="http://schemas.microsoft.com/office/drawing/2014/main" id="{4FB54807-9CF4-4E61-AFAB-4E7F86FE78D6}"/>
            </a:ext>
          </a:extLst>
        </xdr:cNvPr>
        <xdr:cNvSpPr txBox="1"/>
      </xdr:nvSpPr>
      <xdr:spPr>
        <a:xfrm>
          <a:off x="11424034" y="678967"/>
          <a:ext cx="904978" cy="28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B0F1A98-9987-490C-B4C0-BE2BE42ECD99}" type="TxLink">
            <a:rPr lang="en-US" sz="1600" b="1" i="0" u="none" strike="noStrike">
              <a:solidFill>
                <a:schemeClr val="accent4">
                  <a:lumMod val="75000"/>
                </a:schemeClr>
              </a:solidFill>
              <a:latin typeface="Bahnschrift SemiBold" panose="020B0502040204020203" pitchFamily="34" charset="0"/>
              <a:ea typeface="Calibri"/>
              <a:cs typeface="Calibri"/>
            </a:rPr>
            <a:pPr algn="ctr"/>
            <a:t>50%</a:t>
          </a:fld>
          <a:endParaRPr lang="en-PH" sz="1600" b="1">
            <a:solidFill>
              <a:schemeClr val="accent4">
                <a:lumMod val="75000"/>
              </a:schemeClr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10</xdr:col>
      <xdr:colOff>357221</xdr:colOff>
      <xdr:row>2</xdr:row>
      <xdr:rowOff>246897</xdr:rowOff>
    </xdr:from>
    <xdr:to>
      <xdr:col>10</xdr:col>
      <xdr:colOff>1257386</xdr:colOff>
      <xdr:row>3</xdr:row>
      <xdr:rowOff>215496</xdr:rowOff>
    </xdr:to>
    <xdr:sp macro="" textlink="N30">
      <xdr:nvSpPr>
        <xdr:cNvPr id="14" name="TextBox 13">
          <a:extLst>
            <a:ext uri="{FF2B5EF4-FFF2-40B4-BE49-F238E27FC236}">
              <a16:creationId xmlns:a16="http://schemas.microsoft.com/office/drawing/2014/main" id="{31BFA97C-738F-4532-BE61-1341EFD0E2A8}"/>
            </a:ext>
          </a:extLst>
        </xdr:cNvPr>
        <xdr:cNvSpPr txBox="1"/>
      </xdr:nvSpPr>
      <xdr:spPr>
        <a:xfrm>
          <a:off x="13560842" y="673880"/>
          <a:ext cx="900165" cy="28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55D172B-490E-41C5-A513-F928FD6AE1B6}" type="TxLink">
            <a:rPr lang="en-US" sz="1600" b="1" i="0" u="none" strike="noStrike">
              <a:solidFill>
                <a:schemeClr val="accent6">
                  <a:lumMod val="75000"/>
                </a:schemeClr>
              </a:solidFill>
              <a:latin typeface="Bahnschrift SemiBold" panose="020B0502040204020203" pitchFamily="34" charset="0"/>
              <a:ea typeface="Calibri"/>
              <a:cs typeface="Calibri"/>
            </a:rPr>
            <a:pPr algn="ctr"/>
            <a:t>20%</a:t>
          </a:fld>
          <a:endParaRPr lang="en-PH" sz="1600" b="1">
            <a:solidFill>
              <a:schemeClr val="accent6">
                <a:lumMod val="75000"/>
              </a:schemeClr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7</xdr:col>
      <xdr:colOff>1862135</xdr:colOff>
      <xdr:row>0</xdr:row>
      <xdr:rowOff>58678</xdr:rowOff>
    </xdr:from>
    <xdr:to>
      <xdr:col>9</xdr:col>
      <xdr:colOff>497605</xdr:colOff>
      <xdr:row>1</xdr:row>
      <xdr:rowOff>173815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255DE76-DCD2-4DE8-96FE-94B567A73878}"/>
            </a:ext>
          </a:extLst>
        </xdr:cNvPr>
        <xdr:cNvSpPr txBox="1"/>
      </xdr:nvSpPr>
      <xdr:spPr>
        <a:xfrm>
          <a:off x="11551359" y="58678"/>
          <a:ext cx="2160815" cy="290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300" b="1">
              <a:solidFill>
                <a:schemeClr val="tx1"/>
              </a:solidFill>
              <a:latin typeface="Bahnschrift" panose="020B0502040204020203" pitchFamily="34" charset="0"/>
            </a:rPr>
            <a:t>RISK</a:t>
          </a:r>
          <a:r>
            <a:rPr lang="en-PH" sz="1300" b="1" baseline="0">
              <a:solidFill>
                <a:schemeClr val="tx1"/>
              </a:solidFill>
              <a:latin typeface="Bahnschrift" panose="020B0502040204020203" pitchFamily="34" charset="0"/>
            </a:rPr>
            <a:t> LEVEL OVERVIEW</a:t>
          </a:r>
          <a:endParaRPr lang="en-PH" sz="1300" b="1">
            <a:solidFill>
              <a:schemeClr val="tx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0.37188</cdr:x>
      <cdr:y>0.42535</cdr:y>
    </cdr:from>
    <cdr:to>
      <cdr:x>0.64063</cdr:x>
      <cdr:y>0.64757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B17283-A936-1360-DA2B-91904F1571B3}"/>
            </a:ext>
          </a:extLst>
        </cdr:cNvPr>
        <cdr:cNvSpPr txBox="1"/>
      </cdr:nvSpPr>
      <cdr:spPr>
        <a:xfrm xmlns:a="http://schemas.openxmlformats.org/drawingml/2006/main">
          <a:off x="1700213" y="1166813"/>
          <a:ext cx="12287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PH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0.37188</cdr:x>
      <cdr:y>0.42535</cdr:y>
    </cdr:from>
    <cdr:to>
      <cdr:x>0.64063</cdr:x>
      <cdr:y>0.64757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B17283-A936-1360-DA2B-91904F1571B3}"/>
            </a:ext>
          </a:extLst>
        </cdr:cNvPr>
        <cdr:cNvSpPr txBox="1"/>
      </cdr:nvSpPr>
      <cdr:spPr>
        <a:xfrm xmlns:a="http://schemas.openxmlformats.org/drawingml/2006/main">
          <a:off x="1700213" y="1166813"/>
          <a:ext cx="12287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PH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0.37188</cdr:x>
      <cdr:y>0.42535</cdr:y>
    </cdr:from>
    <cdr:to>
      <cdr:x>0.64063</cdr:x>
      <cdr:y>0.64757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B17283-A936-1360-DA2B-91904F1571B3}"/>
            </a:ext>
          </a:extLst>
        </cdr:cNvPr>
        <cdr:cNvSpPr txBox="1"/>
      </cdr:nvSpPr>
      <cdr:spPr>
        <a:xfrm xmlns:a="http://schemas.openxmlformats.org/drawingml/2006/main">
          <a:off x="1700213" y="1166813"/>
          <a:ext cx="12287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PH" sz="1100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80C1-6FDD-4C49-B752-AAAD904AA92F}">
  <sheetPr>
    <pageSetUpPr fitToPage="1"/>
  </sheetPr>
  <dimension ref="B1:O174"/>
  <sheetViews>
    <sheetView tabSelected="1" topLeftCell="C1" zoomScale="87" zoomScaleNormal="87" workbookViewId="0">
      <selection activeCell="M4" sqref="M4"/>
    </sheetView>
  </sheetViews>
  <sheetFormatPr defaultRowHeight="15" x14ac:dyDescent="0.25"/>
  <cols>
    <col min="1" max="1" width="3.5703125" customWidth="1"/>
    <col min="2" max="2" width="22" customWidth="1"/>
    <col min="3" max="3" width="25.42578125" customWidth="1"/>
    <col min="4" max="4" width="29.85546875" customWidth="1"/>
    <col min="5" max="5" width="28.140625" customWidth="1"/>
    <col min="6" max="6" width="12.5703125" customWidth="1"/>
    <col min="7" max="7" width="13" customWidth="1"/>
    <col min="8" max="8" width="34.5703125" customWidth="1"/>
    <col min="9" max="9" width="15" customWidth="1"/>
    <col min="10" max="10" width="13.85546875" customWidth="1"/>
    <col min="11" max="11" width="28.140625" customWidth="1"/>
    <col min="12" max="14" width="20.7109375" customWidth="1"/>
  </cols>
  <sheetData>
    <row r="1" spans="2:13" ht="13.5" customHeight="1" x14ac:dyDescent="0.25">
      <c r="B1" s="29" t="s">
        <v>0</v>
      </c>
      <c r="C1" s="30"/>
      <c r="D1" s="30"/>
      <c r="E1" s="30"/>
      <c r="F1" s="30"/>
      <c r="G1" s="15"/>
      <c r="H1" s="15"/>
      <c r="I1" s="15"/>
      <c r="J1" s="15"/>
      <c r="K1" s="16"/>
    </row>
    <row r="2" spans="2:13" ht="20.25" customHeight="1" x14ac:dyDescent="0.25">
      <c r="B2" s="31"/>
      <c r="C2" s="32"/>
      <c r="D2" s="32"/>
      <c r="E2" s="32"/>
      <c r="F2" s="32"/>
      <c r="G2" s="17"/>
      <c r="H2" s="17"/>
      <c r="I2" s="17"/>
      <c r="J2" s="17"/>
      <c r="K2" s="18"/>
    </row>
    <row r="3" spans="2:13" ht="24.95" customHeight="1" x14ac:dyDescent="0.25">
      <c r="B3" s="31"/>
      <c r="C3" s="32"/>
      <c r="D3" s="32"/>
      <c r="E3" s="32"/>
      <c r="F3" s="32"/>
      <c r="G3" s="17"/>
      <c r="H3" s="17"/>
      <c r="I3" s="17"/>
      <c r="J3" s="17"/>
      <c r="K3" s="18"/>
    </row>
    <row r="4" spans="2:13" ht="24.95" customHeight="1" x14ac:dyDescent="0.25">
      <c r="B4" s="31"/>
      <c r="C4" s="32"/>
      <c r="D4" s="32"/>
      <c r="E4" s="32"/>
      <c r="F4" s="32"/>
      <c r="G4" s="17"/>
      <c r="H4" s="17"/>
      <c r="I4" s="17"/>
      <c r="J4" s="17"/>
      <c r="K4" s="18"/>
    </row>
    <row r="5" spans="2:13" ht="24.95" customHeight="1" x14ac:dyDescent="0.25">
      <c r="B5" s="31"/>
      <c r="C5" s="32"/>
      <c r="D5" s="32"/>
      <c r="E5" s="32"/>
      <c r="F5" s="32"/>
      <c r="G5" s="17"/>
      <c r="H5" s="17"/>
      <c r="I5" s="17"/>
      <c r="J5" s="17"/>
      <c r="K5" s="18"/>
    </row>
    <row r="6" spans="2:13" ht="9.75" customHeight="1" x14ac:dyDescent="0.25">
      <c r="B6" s="31"/>
      <c r="C6" s="32"/>
      <c r="D6" s="32"/>
      <c r="E6" s="32"/>
      <c r="F6" s="32"/>
      <c r="G6" s="17"/>
      <c r="H6" s="17"/>
      <c r="I6" s="17"/>
      <c r="J6" s="17"/>
      <c r="K6" s="18"/>
    </row>
    <row r="7" spans="2:13" ht="27.75" customHeight="1" x14ac:dyDescent="0.25">
      <c r="B7" s="19" t="s">
        <v>2</v>
      </c>
      <c r="C7" s="20" t="s">
        <v>3</v>
      </c>
      <c r="D7" s="7" t="s">
        <v>4</v>
      </c>
      <c r="E7" s="8" t="s">
        <v>5</v>
      </c>
      <c r="F7" s="20" t="s">
        <v>6</v>
      </c>
      <c r="G7" s="7" t="s">
        <v>16</v>
      </c>
      <c r="H7" s="7" t="s">
        <v>7</v>
      </c>
      <c r="I7" s="7" t="s">
        <v>8</v>
      </c>
      <c r="J7" s="7" t="s">
        <v>1</v>
      </c>
      <c r="K7" s="21" t="s">
        <v>9</v>
      </c>
      <c r="L7" s="1"/>
      <c r="M7" s="1"/>
    </row>
    <row r="8" spans="2:13" ht="35.1" customHeight="1" x14ac:dyDescent="0.25">
      <c r="B8" s="22" t="s">
        <v>22</v>
      </c>
      <c r="C8" s="2" t="s">
        <v>23</v>
      </c>
      <c r="D8" s="2" t="s">
        <v>24</v>
      </c>
      <c r="E8" s="2" t="s">
        <v>25</v>
      </c>
      <c r="F8" s="3" t="s">
        <v>14</v>
      </c>
      <c r="G8" s="2" t="s">
        <v>12</v>
      </c>
      <c r="H8" s="2" t="s">
        <v>26</v>
      </c>
      <c r="I8" s="2" t="s">
        <v>27</v>
      </c>
      <c r="J8" s="6" t="s">
        <v>91</v>
      </c>
      <c r="K8" s="23" t="s">
        <v>29</v>
      </c>
      <c r="L8" s="1"/>
      <c r="M8" s="1"/>
    </row>
    <row r="9" spans="2:13" ht="35.1" customHeight="1" x14ac:dyDescent="0.25">
      <c r="B9" s="22" t="s">
        <v>19</v>
      </c>
      <c r="C9" s="2" t="s">
        <v>30</v>
      </c>
      <c r="D9" s="2" t="s">
        <v>31</v>
      </c>
      <c r="E9" s="2" t="s">
        <v>32</v>
      </c>
      <c r="F9" s="3" t="s">
        <v>11</v>
      </c>
      <c r="G9" s="2" t="s">
        <v>33</v>
      </c>
      <c r="H9" s="2" t="s">
        <v>34</v>
      </c>
      <c r="I9" s="2" t="s">
        <v>35</v>
      </c>
      <c r="J9" s="5" t="s">
        <v>91</v>
      </c>
      <c r="K9" s="23" t="s">
        <v>36</v>
      </c>
      <c r="L9" s="1"/>
      <c r="M9" s="1"/>
    </row>
    <row r="10" spans="2:13" ht="35.1" customHeight="1" x14ac:dyDescent="0.25">
      <c r="B10" s="22" t="s">
        <v>10</v>
      </c>
      <c r="C10" s="2" t="s">
        <v>37</v>
      </c>
      <c r="D10" s="2" t="s">
        <v>38</v>
      </c>
      <c r="E10" s="2" t="s">
        <v>39</v>
      </c>
      <c r="F10" s="3" t="s">
        <v>17</v>
      </c>
      <c r="G10" s="2" t="s">
        <v>40</v>
      </c>
      <c r="H10" s="2" t="s">
        <v>41</v>
      </c>
      <c r="I10" s="2" t="s">
        <v>27</v>
      </c>
      <c r="J10" s="6" t="s">
        <v>28</v>
      </c>
      <c r="K10" s="23" t="s">
        <v>42</v>
      </c>
      <c r="L10" s="1"/>
      <c r="M10" s="1"/>
    </row>
    <row r="11" spans="2:13" ht="35.1" customHeight="1" x14ac:dyDescent="0.25">
      <c r="B11" s="22" t="s">
        <v>15</v>
      </c>
      <c r="C11" s="2" t="s">
        <v>43</v>
      </c>
      <c r="D11" s="2" t="s">
        <v>44</v>
      </c>
      <c r="E11" s="2" t="s">
        <v>45</v>
      </c>
      <c r="F11" s="3" t="s">
        <v>14</v>
      </c>
      <c r="G11" s="2" t="s">
        <v>46</v>
      </c>
      <c r="H11" s="2" t="s">
        <v>47</v>
      </c>
      <c r="I11" s="2" t="s">
        <v>35</v>
      </c>
      <c r="J11" s="6" t="s">
        <v>87</v>
      </c>
      <c r="K11" s="23" t="s">
        <v>48</v>
      </c>
      <c r="L11" s="1"/>
      <c r="M11" s="1"/>
    </row>
    <row r="12" spans="2:13" ht="35.1" customHeight="1" x14ac:dyDescent="0.25">
      <c r="B12" s="22" t="s">
        <v>18</v>
      </c>
      <c r="C12" s="2" t="s">
        <v>49</v>
      </c>
      <c r="D12" s="2" t="s">
        <v>50</v>
      </c>
      <c r="E12" s="2" t="s">
        <v>51</v>
      </c>
      <c r="F12" s="3" t="s">
        <v>14</v>
      </c>
      <c r="G12" s="2" t="s">
        <v>52</v>
      </c>
      <c r="H12" s="2" t="s">
        <v>53</v>
      </c>
      <c r="I12" s="2" t="s">
        <v>27</v>
      </c>
      <c r="J12" s="6" t="s">
        <v>91</v>
      </c>
      <c r="K12" s="23" t="s">
        <v>54</v>
      </c>
      <c r="L12" s="1"/>
      <c r="M12" s="1"/>
    </row>
    <row r="13" spans="2:13" ht="35.1" customHeight="1" x14ac:dyDescent="0.25">
      <c r="B13" s="22" t="s">
        <v>55</v>
      </c>
      <c r="C13" s="2" t="s">
        <v>56</v>
      </c>
      <c r="D13" s="2" t="s">
        <v>57</v>
      </c>
      <c r="E13" s="2" t="s">
        <v>58</v>
      </c>
      <c r="F13" s="3" t="s">
        <v>11</v>
      </c>
      <c r="G13" s="2" t="s">
        <v>12</v>
      </c>
      <c r="H13" s="2" t="s">
        <v>59</v>
      </c>
      <c r="I13" s="2" t="s">
        <v>27</v>
      </c>
      <c r="J13" s="6" t="s">
        <v>28</v>
      </c>
      <c r="K13" s="23" t="s">
        <v>60</v>
      </c>
      <c r="L13" s="1"/>
      <c r="M13" s="1"/>
    </row>
    <row r="14" spans="2:13" ht="35.1" customHeight="1" x14ac:dyDescent="0.25">
      <c r="B14" s="22" t="s">
        <v>20</v>
      </c>
      <c r="C14" s="2" t="s">
        <v>61</v>
      </c>
      <c r="D14" s="2" t="s">
        <v>62</v>
      </c>
      <c r="E14" s="2" t="s">
        <v>63</v>
      </c>
      <c r="F14" s="3" t="s">
        <v>17</v>
      </c>
      <c r="G14" s="2" t="s">
        <v>33</v>
      </c>
      <c r="H14" s="2" t="s">
        <v>64</v>
      </c>
      <c r="I14" s="2" t="s">
        <v>65</v>
      </c>
      <c r="J14" s="6" t="s">
        <v>28</v>
      </c>
      <c r="K14" s="23" t="s">
        <v>66</v>
      </c>
      <c r="L14" s="1"/>
      <c r="M14" s="1"/>
    </row>
    <row r="15" spans="2:13" ht="35.1" customHeight="1" x14ac:dyDescent="0.25">
      <c r="B15" s="22" t="s">
        <v>67</v>
      </c>
      <c r="C15" s="2" t="s">
        <v>68</v>
      </c>
      <c r="D15" s="2" t="s">
        <v>69</v>
      </c>
      <c r="E15" s="2" t="s">
        <v>70</v>
      </c>
      <c r="F15" s="3" t="s">
        <v>14</v>
      </c>
      <c r="G15" s="2" t="s">
        <v>71</v>
      </c>
      <c r="H15" s="2" t="s">
        <v>72</v>
      </c>
      <c r="I15" s="2" t="s">
        <v>27</v>
      </c>
      <c r="J15" s="6" t="s">
        <v>13</v>
      </c>
      <c r="K15" s="23" t="s">
        <v>73</v>
      </c>
      <c r="L15" s="1"/>
      <c r="M15" s="1"/>
    </row>
    <row r="16" spans="2:13" ht="35.1" customHeight="1" x14ac:dyDescent="0.25">
      <c r="B16" s="22" t="s">
        <v>21</v>
      </c>
      <c r="C16" s="2" t="s">
        <v>74</v>
      </c>
      <c r="D16" s="2" t="s">
        <v>75</v>
      </c>
      <c r="E16" s="2" t="s">
        <v>76</v>
      </c>
      <c r="F16" s="4" t="s">
        <v>14</v>
      </c>
      <c r="G16" s="2" t="s">
        <v>77</v>
      </c>
      <c r="H16" s="2" t="s">
        <v>78</v>
      </c>
      <c r="I16" s="2" t="s">
        <v>79</v>
      </c>
      <c r="J16" s="6" t="s">
        <v>28</v>
      </c>
      <c r="K16" s="23" t="s">
        <v>80</v>
      </c>
      <c r="L16" s="1"/>
      <c r="M16" s="1"/>
    </row>
    <row r="17" spans="2:15" ht="35.1" customHeight="1" thickBot="1" x14ac:dyDescent="0.3">
      <c r="B17" s="24" t="s">
        <v>81</v>
      </c>
      <c r="C17" s="25" t="s">
        <v>82</v>
      </c>
      <c r="D17" s="25" t="s">
        <v>83</v>
      </c>
      <c r="E17" s="25" t="s">
        <v>84</v>
      </c>
      <c r="F17" s="26" t="s">
        <v>11</v>
      </c>
      <c r="G17" s="25" t="s">
        <v>52</v>
      </c>
      <c r="H17" s="25" t="s">
        <v>85</v>
      </c>
      <c r="I17" s="25" t="s">
        <v>27</v>
      </c>
      <c r="J17" s="27" t="s">
        <v>13</v>
      </c>
      <c r="K17" s="28" t="s">
        <v>86</v>
      </c>
      <c r="L17" s="1"/>
      <c r="M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9" t="s">
        <v>6</v>
      </c>
      <c r="M29" s="9" t="s">
        <v>89</v>
      </c>
      <c r="N29" s="9" t="s">
        <v>90</v>
      </c>
      <c r="O29" s="13"/>
    </row>
    <row r="30" spans="2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9" t="s">
        <v>17</v>
      </c>
      <c r="M30" s="9">
        <f>COUNTIF(F8:F17, "Low")</f>
        <v>2</v>
      </c>
      <c r="N30" s="10">
        <f>M30/M33</f>
        <v>0.2</v>
      </c>
      <c r="O30" s="14">
        <f>1-N30</f>
        <v>0.8</v>
      </c>
    </row>
    <row r="31" spans="2:15" x14ac:dyDescent="0.25">
      <c r="F31" s="1"/>
      <c r="G31" s="1"/>
      <c r="H31" s="1"/>
      <c r="I31" s="1"/>
      <c r="J31" s="1"/>
      <c r="K31" s="1"/>
      <c r="L31" s="9" t="s">
        <v>14</v>
      </c>
      <c r="M31" s="9">
        <f>COUNTIF(F8:F17, "Medium")</f>
        <v>5</v>
      </c>
      <c r="N31" s="10">
        <f>M31/M33</f>
        <v>0.5</v>
      </c>
      <c r="O31" s="14">
        <f t="shared" ref="O31:O32" si="0">1-N31</f>
        <v>0.5</v>
      </c>
    </row>
    <row r="32" spans="2:15" x14ac:dyDescent="0.25">
      <c r="F32" s="1"/>
      <c r="G32" s="1"/>
      <c r="H32" s="1"/>
      <c r="I32" s="1"/>
      <c r="J32" s="1"/>
      <c r="K32" s="1"/>
      <c r="L32" s="9" t="s">
        <v>11</v>
      </c>
      <c r="M32" s="9">
        <f>COUNTIF(F8:F17, "High")</f>
        <v>3</v>
      </c>
      <c r="N32" s="10">
        <f>M32/M33</f>
        <v>0.3</v>
      </c>
      <c r="O32" s="14">
        <f t="shared" si="0"/>
        <v>0.7</v>
      </c>
    </row>
    <row r="33" spans="2:14" x14ac:dyDescent="0.25">
      <c r="F33" s="1"/>
      <c r="G33" s="1"/>
      <c r="H33" s="1"/>
      <c r="I33" s="1"/>
      <c r="J33" s="1"/>
      <c r="K33" s="1"/>
      <c r="L33" s="11" t="s">
        <v>88</v>
      </c>
      <c r="M33" s="9">
        <f>COUNTA(F8:F17)</f>
        <v>10</v>
      </c>
      <c r="N33" s="12">
        <f>SUM(N30:N32)</f>
        <v>1</v>
      </c>
    </row>
    <row r="34" spans="2:14" x14ac:dyDescent="0.25">
      <c r="F34" s="1"/>
      <c r="G34" s="1"/>
      <c r="H34" s="1"/>
      <c r="I34" s="1"/>
      <c r="J34" s="1"/>
      <c r="K34" s="1"/>
      <c r="L34" s="9"/>
      <c r="M34" s="9"/>
      <c r="N34" s="13"/>
    </row>
    <row r="35" spans="2:14" x14ac:dyDescent="0.25">
      <c r="F35" s="1"/>
      <c r="G35" s="1"/>
      <c r="H35" s="1"/>
      <c r="I35" s="1"/>
      <c r="J35" s="1"/>
      <c r="K35" s="1"/>
      <c r="L35" s="9"/>
      <c r="M35" s="9"/>
      <c r="N35" s="13"/>
    </row>
    <row r="36" spans="2:1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9"/>
      <c r="M36" s="9"/>
      <c r="N36" s="13"/>
    </row>
    <row r="37" spans="2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9"/>
      <c r="M37" s="9"/>
      <c r="N37" s="13"/>
    </row>
    <row r="38" spans="2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9"/>
      <c r="M38" s="9"/>
      <c r="N38" s="13"/>
    </row>
    <row r="39" spans="2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9"/>
      <c r="M39" s="9"/>
      <c r="N39" s="13"/>
    </row>
    <row r="40" spans="2:14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9"/>
      <c r="M40" s="9"/>
      <c r="N40" s="13"/>
    </row>
    <row r="41" spans="2:14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9"/>
      <c r="M41" s="9"/>
      <c r="N41" s="13"/>
    </row>
    <row r="42" spans="2:14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9" t="s">
        <v>1</v>
      </c>
      <c r="M42" s="9"/>
      <c r="N42" s="13"/>
    </row>
    <row r="43" spans="2:14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9" t="s">
        <v>28</v>
      </c>
      <c r="M43" s="9"/>
      <c r="N43" s="13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9" t="s">
        <v>91</v>
      </c>
      <c r="M44" s="9"/>
      <c r="N44" s="13"/>
    </row>
    <row r="45" spans="2:14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9" t="s">
        <v>87</v>
      </c>
      <c r="M45" s="9"/>
      <c r="N45" s="13"/>
    </row>
    <row r="46" spans="2:1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4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4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</sheetData>
  <mergeCells count="1">
    <mergeCell ref="B1:F6"/>
  </mergeCells>
  <conditionalFormatting sqref="F8:F17">
    <cfRule type="containsText" dxfId="5" priority="4" operator="containsText" text="High">
      <formula>NOT(ISERROR(SEARCH("High",F8)))</formula>
    </cfRule>
    <cfRule type="containsText" dxfId="4" priority="5" operator="containsText" text="Medium">
      <formula>NOT(ISERROR(SEARCH("Medium",F8)))</formula>
    </cfRule>
    <cfRule type="containsText" dxfId="3" priority="6" operator="containsText" text="Low">
      <formula>NOT(ISERROR(SEARCH("Low",F8)))</formula>
    </cfRule>
  </conditionalFormatting>
  <conditionalFormatting sqref="J8:J17">
    <cfRule type="containsText" dxfId="2" priority="1" operator="containsText" text="Closed">
      <formula>NOT(ISERROR(SEARCH("Closed",J8)))</formula>
    </cfRule>
    <cfRule type="containsText" dxfId="1" priority="2" operator="containsText" text="In progress">
      <formula>NOT(ISERROR(SEARCH("In progress",J8)))</formula>
    </cfRule>
    <cfRule type="containsText" dxfId="0" priority="3" operator="containsText" text="Open">
      <formula>NOT(ISERROR(SEARCH("Open",J8)))</formula>
    </cfRule>
  </conditionalFormatting>
  <dataValidations count="2">
    <dataValidation type="list" allowBlank="1" showInputMessage="1" showErrorMessage="1" sqref="F8:F17" xr:uid="{12C995FB-9105-4C61-9788-72DF5C65EBD8}">
      <formula1>$L$30:$L$32</formula1>
    </dataValidation>
    <dataValidation type="list" allowBlank="1" showInputMessage="1" showErrorMessage="1" sqref="J8:J17" xr:uid="{DE20B241-FB82-4FF5-944F-0BD341B355AC}">
      <formula1>$L$43:$L$45</formula1>
    </dataValidation>
  </dataValidations>
  <pageMargins left="0.25" right="0.25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Buensalida</dc:creator>
  <cp:lastModifiedBy>Carlo Buensalida</cp:lastModifiedBy>
  <cp:lastPrinted>2025-10-07T10:47:11Z</cp:lastPrinted>
  <dcterms:created xsi:type="dcterms:W3CDTF">2025-10-03T15:48:11Z</dcterms:created>
  <dcterms:modified xsi:type="dcterms:W3CDTF">2025-10-07T10:48:41Z</dcterms:modified>
</cp:coreProperties>
</file>