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gmingzhuo\Desktop\google drive\CSEC thesis\ParallelDefault\working files\"/>
    </mc:Choice>
  </mc:AlternateContent>
  <xr:revisionPtr revIDLastSave="0" documentId="13_ncr:1_{FC6F5043-828F-4AF3-A148-ECC484CF8140}" xr6:coauthVersionLast="45" xr6:coauthVersionMax="45" xr10:uidLastSave="{00000000-0000-0000-0000-000000000000}"/>
  <bookViews>
    <workbookView xWindow="-110" yWindow="-110" windowWidth="19420" windowHeight="10420" xr2:uid="{35A4A1FE-7142-40D0-85CA-7217F6687C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O4" i="1"/>
  <c r="O3" i="1"/>
  <c r="K1" i="1" l="1"/>
  <c r="J4" i="1"/>
  <c r="K4" i="1"/>
  <c r="L4" i="1"/>
  <c r="M4" i="1"/>
  <c r="I4" i="1"/>
  <c r="M1" i="1"/>
  <c r="L1" i="1"/>
  <c r="J1" i="1"/>
  <c r="I1" i="1"/>
  <c r="F1" i="1"/>
  <c r="E1" i="1"/>
  <c r="B1" i="1"/>
  <c r="B16" i="2"/>
  <c r="C16" i="2"/>
  <c r="D16" i="2"/>
  <c r="F16" i="2"/>
  <c r="F12" i="2"/>
  <c r="B12" i="2"/>
  <c r="C12" i="2"/>
  <c r="D12" i="2"/>
  <c r="B5" i="2"/>
  <c r="C5" i="2"/>
  <c r="D5" i="2"/>
  <c r="F5" i="2"/>
  <c r="E16" i="2"/>
  <c r="E12" i="2"/>
  <c r="E5" i="2"/>
  <c r="C15" i="1" l="1"/>
  <c r="D15" i="1"/>
  <c r="E15" i="1"/>
  <c r="F15" i="1"/>
  <c r="B15" i="1"/>
  <c r="C4" i="1"/>
  <c r="D4" i="1"/>
  <c r="E4" i="1"/>
  <c r="F4" i="1"/>
  <c r="B4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<sst xmlns="http://schemas.openxmlformats.org/spreadsheetml/2006/main" count="45" uniqueCount="26">
  <si>
    <t>sumdef1</t>
    <phoneticPr fontId="1" type="noConversion"/>
  </si>
  <si>
    <t>vr_C</t>
    <phoneticPr fontId="1" type="noConversion"/>
  </si>
  <si>
    <t>vr_C2</t>
    <phoneticPr fontId="1" type="noConversion"/>
  </si>
  <si>
    <t>vr_sumret</t>
    <phoneticPr fontId="1" type="noConversion"/>
  </si>
  <si>
    <t>vr</t>
    <phoneticPr fontId="1" type="noConversion"/>
  </si>
  <si>
    <t>reduce</t>
    <phoneticPr fontId="1" type="noConversion"/>
  </si>
  <si>
    <t>decide</t>
    <phoneticPr fontId="1" type="noConversion"/>
  </si>
  <si>
    <t>prob_calc</t>
    <phoneticPr fontId="1" type="noConversion"/>
  </si>
  <si>
    <t>Price_calc</t>
    <phoneticPr fontId="1" type="noConversion"/>
  </si>
  <si>
    <t>errs</t>
    <phoneticPr fontId="1" type="noConversion"/>
  </si>
  <si>
    <t>Matrices</t>
    <phoneticPr fontId="1" type="noConversion"/>
  </si>
  <si>
    <t>50*50</t>
    <phoneticPr fontId="1" type="noConversion"/>
  </si>
  <si>
    <t>500*500</t>
    <phoneticPr fontId="1" type="noConversion"/>
  </si>
  <si>
    <t>slow_vr</t>
    <phoneticPr fontId="1" type="noConversion"/>
  </si>
  <si>
    <t>VR_total</t>
    <phoneticPr fontId="1" type="noConversion"/>
  </si>
  <si>
    <t>DECIDE_total</t>
    <phoneticPr fontId="1" type="noConversion"/>
  </si>
  <si>
    <t>VD_total</t>
    <phoneticPr fontId="1" type="noConversion"/>
  </si>
  <si>
    <t>def_init</t>
    <phoneticPr fontId="1" type="noConversion"/>
  </si>
  <si>
    <t>def_init_cpu</t>
    <phoneticPr fontId="1" type="noConversion"/>
  </si>
  <si>
    <t>def_add_cpu</t>
    <phoneticPr fontId="1" type="noConversion"/>
  </si>
  <si>
    <t>The CPU and GPU version speed differ way too much</t>
    <phoneticPr fontId="1" type="noConversion"/>
  </si>
  <si>
    <t>Can estimate CPU speed</t>
    <phoneticPr fontId="1" type="noConversion"/>
  </si>
  <si>
    <t>Time for each function given grid size Ny*Ny in \mu s</t>
    <phoneticPr fontId="1" type="noConversion"/>
  </si>
  <si>
    <t>100*100</t>
    <phoneticPr fontId="1" type="noConversion"/>
  </si>
  <si>
    <t>550*550</t>
    <phoneticPr fontId="1" type="noConversion"/>
  </si>
  <si>
    <t>600*600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</si>
</sst>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VD_total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VR_total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DECIDE_total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1">
                  <c:v>230.4</c:v>
                </c:pt>
                <c:pt idx="2">
                  <c:v>230.4</c:v>
                </c:pt>
                <c:pt idx="3">
                  <c:v>19.100000000000001</c:v>
                </c:pt>
                <c:pt idx="4">
                  <c:v>20.298999999999999</c:v>
                </c:pt>
                <c:pt idx="5">
                  <c:v>17.399999999999999</c:v>
                </c:pt>
                <c:pt idx="6">
                  <c:v>18.7</c:v>
                </c:pt>
                <c:pt idx="8">
                  <c:v>168.4</c:v>
                </c:pt>
                <c:pt idx="9">
                  <c:v>243.899</c:v>
                </c:pt>
                <c:pt idx="10">
                  <c:v>34.1</c:v>
                </c:pt>
                <c:pt idx="11">
                  <c:v>32.6</c:v>
                </c:pt>
                <c:pt idx="12">
                  <c:v>38.4</c:v>
                </c:pt>
                <c:pt idx="13">
                  <c:v>105.1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6-497D-8744-11D6A1E88E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VD_total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VR_total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DECIDE_total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1">
                  <c:v>240.3</c:v>
                </c:pt>
                <c:pt idx="2">
                  <c:v>240.3</c:v>
                </c:pt>
                <c:pt idx="3">
                  <c:v>19.3</c:v>
                </c:pt>
                <c:pt idx="4">
                  <c:v>21.298999999999999</c:v>
                </c:pt>
                <c:pt idx="5">
                  <c:v>18.100000000000001</c:v>
                </c:pt>
                <c:pt idx="6">
                  <c:v>18.5</c:v>
                </c:pt>
                <c:pt idx="8">
                  <c:v>181.2</c:v>
                </c:pt>
                <c:pt idx="9">
                  <c:v>258.399</c:v>
                </c:pt>
                <c:pt idx="10">
                  <c:v>12.301</c:v>
                </c:pt>
                <c:pt idx="11">
                  <c:v>12</c:v>
                </c:pt>
                <c:pt idx="12">
                  <c:v>189</c:v>
                </c:pt>
                <c:pt idx="13">
                  <c:v>213.30099999999999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6-497D-8744-11D6A1E88E1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VD_total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VR_total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DECIDE_total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1">
                  <c:v>268</c:v>
                </c:pt>
                <c:pt idx="2">
                  <c:v>268</c:v>
                </c:pt>
                <c:pt idx="3">
                  <c:v>88.2</c:v>
                </c:pt>
                <c:pt idx="4">
                  <c:v>113.3</c:v>
                </c:pt>
                <c:pt idx="5">
                  <c:v>85.4</c:v>
                </c:pt>
                <c:pt idx="6">
                  <c:v>120.5</c:v>
                </c:pt>
                <c:pt idx="8">
                  <c:v>360</c:v>
                </c:pt>
                <c:pt idx="9">
                  <c:v>767.4</c:v>
                </c:pt>
                <c:pt idx="10">
                  <c:v>167</c:v>
                </c:pt>
                <c:pt idx="11">
                  <c:v>15.4</c:v>
                </c:pt>
                <c:pt idx="12">
                  <c:v>210</c:v>
                </c:pt>
                <c:pt idx="13">
                  <c:v>392.4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6-497D-8744-11D6A1E88E1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90000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VD_total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VR_total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DECIDE_total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1">
                  <c:v>608</c:v>
                </c:pt>
                <c:pt idx="2">
                  <c:v>608</c:v>
                </c:pt>
                <c:pt idx="3">
                  <c:v>90.95</c:v>
                </c:pt>
                <c:pt idx="4">
                  <c:v>177.5</c:v>
                </c:pt>
                <c:pt idx="5">
                  <c:v>177.2</c:v>
                </c:pt>
                <c:pt idx="6">
                  <c:v>194</c:v>
                </c:pt>
                <c:pt idx="8">
                  <c:v>480.9</c:v>
                </c:pt>
                <c:pt idx="9">
                  <c:v>1120.55</c:v>
                </c:pt>
                <c:pt idx="10">
                  <c:v>187.2</c:v>
                </c:pt>
                <c:pt idx="11">
                  <c:v>156</c:v>
                </c:pt>
                <c:pt idx="12">
                  <c:v>620.79999999999995</c:v>
                </c:pt>
                <c:pt idx="13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6-497D-8744-11D6A1E88E1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VD_total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VR_total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DECIDE_total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1">
                  <c:v>761</c:v>
                </c:pt>
                <c:pt idx="2">
                  <c:v>761</c:v>
                </c:pt>
                <c:pt idx="3">
                  <c:v>163</c:v>
                </c:pt>
                <c:pt idx="4">
                  <c:v>248</c:v>
                </c:pt>
                <c:pt idx="5">
                  <c:v>222.4</c:v>
                </c:pt>
                <c:pt idx="6">
                  <c:v>255</c:v>
                </c:pt>
                <c:pt idx="7">
                  <c:v>84300</c:v>
                </c:pt>
                <c:pt idx="8">
                  <c:v>785.9</c:v>
                </c:pt>
                <c:pt idx="9">
                  <c:v>1674.3</c:v>
                </c:pt>
                <c:pt idx="10">
                  <c:v>320.8</c:v>
                </c:pt>
                <c:pt idx="11">
                  <c:v>168</c:v>
                </c:pt>
                <c:pt idx="12">
                  <c:v>864.1</c:v>
                </c:pt>
                <c:pt idx="13">
                  <c:v>1352.9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6-497D-8744-11D6A1E8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27519"/>
        <c:axId val="233832031"/>
      </c:lineChart>
      <c:catAx>
        <c:axId val="6925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832031"/>
        <c:crosses val="autoZero"/>
        <c:auto val="1"/>
        <c:lblAlgn val="ctr"/>
        <c:lblOffset val="100"/>
        <c:noMultiLvlLbl val="0"/>
      </c:catAx>
      <c:valAx>
        <c:axId val="2338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Benchmark</a:t>
            </a:r>
            <a:r>
              <a:rPr lang="en-US" altLang="zh-CN" baseline="0"/>
              <a:t> of Main Computation Parts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VD_total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2500</c:v>
                </c:pt>
                <c:pt idx="1">
                  <c:v>8000</c:v>
                </c:pt>
                <c:pt idx="2">
                  <c:v>30000</c:v>
                </c:pt>
                <c:pt idx="3">
                  <c:v>90000</c:v>
                </c:pt>
                <c:pt idx="4">
                  <c:v>250000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230.4</c:v>
                </c:pt>
                <c:pt idx="1">
                  <c:v>240.3</c:v>
                </c:pt>
                <c:pt idx="2">
                  <c:v>268</c:v>
                </c:pt>
                <c:pt idx="3">
                  <c:v>608</c:v>
                </c:pt>
                <c:pt idx="4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3-4493-9489-D60B4E04731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VR_total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2500</c:v>
                </c:pt>
                <c:pt idx="1">
                  <c:v>8000</c:v>
                </c:pt>
                <c:pt idx="2">
                  <c:v>30000</c:v>
                </c:pt>
                <c:pt idx="3">
                  <c:v>90000</c:v>
                </c:pt>
                <c:pt idx="4">
                  <c:v>250000</c:v>
                </c:pt>
              </c:numCache>
            </c:numRef>
          </c:xVal>
          <c:yVal>
            <c:numRef>
              <c:f>Sheet1!$B$11:$F$11</c:f>
              <c:numCache>
                <c:formatCode>General</c:formatCode>
                <c:ptCount val="5"/>
                <c:pt idx="0">
                  <c:v>243.899</c:v>
                </c:pt>
                <c:pt idx="1">
                  <c:v>258.399</c:v>
                </c:pt>
                <c:pt idx="2">
                  <c:v>767.4</c:v>
                </c:pt>
                <c:pt idx="3">
                  <c:v>1120.55</c:v>
                </c:pt>
                <c:pt idx="4">
                  <c:v>1674.3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E3-4493-9489-D60B4E04731F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DECIDE_total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2500</c:v>
                </c:pt>
                <c:pt idx="1">
                  <c:v>8000</c:v>
                </c:pt>
                <c:pt idx="2">
                  <c:v>30000</c:v>
                </c:pt>
                <c:pt idx="3">
                  <c:v>90000</c:v>
                </c:pt>
                <c:pt idx="4">
                  <c:v>250000</c:v>
                </c:pt>
              </c:numCache>
            </c:numRef>
          </c:xVal>
          <c:yVal>
            <c:numRef>
              <c:f>Sheet1!$B$15:$F$15</c:f>
              <c:numCache>
                <c:formatCode>General</c:formatCode>
                <c:ptCount val="5"/>
                <c:pt idx="0">
                  <c:v>105.1</c:v>
                </c:pt>
                <c:pt idx="1">
                  <c:v>213.30099999999999</c:v>
                </c:pt>
                <c:pt idx="2">
                  <c:v>392.4</c:v>
                </c:pt>
                <c:pt idx="3">
                  <c:v>964</c:v>
                </c:pt>
                <c:pt idx="4">
                  <c:v>1352.9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E3-4493-9489-D60B4E04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13983"/>
        <c:axId val="386481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def_init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1E3-4493-9489-D60B4E04731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sumdef1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230.4</c:v>
                      </c:pt>
                      <c:pt idx="1">
                        <c:v>240.3</c:v>
                      </c:pt>
                      <c:pt idx="2">
                        <c:v>268</c:v>
                      </c:pt>
                      <c:pt idx="3">
                        <c:v>608</c:v>
                      </c:pt>
                      <c:pt idx="4">
                        <c:v>761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E3-4493-9489-D60B4E04731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vr_C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19.100000000000001</c:v>
                      </c:pt>
                      <c:pt idx="1">
                        <c:v>19.3</c:v>
                      </c:pt>
                      <c:pt idx="2">
                        <c:v>88.2</c:v>
                      </c:pt>
                      <c:pt idx="3">
                        <c:v>90.95</c:v>
                      </c:pt>
                      <c:pt idx="4">
                        <c:v>163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E3-4493-9489-D60B4E04731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vr_C2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20.298999999999999</c:v>
                      </c:pt>
                      <c:pt idx="1">
                        <c:v>21.298999999999999</c:v>
                      </c:pt>
                      <c:pt idx="2">
                        <c:v>113.3</c:v>
                      </c:pt>
                      <c:pt idx="3">
                        <c:v>177.5</c:v>
                      </c:pt>
                      <c:pt idx="4">
                        <c:v>248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3-4493-9489-D60B4E04731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vr_sumret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17.399999999999999</c:v>
                      </c:pt>
                      <c:pt idx="1">
                        <c:v>18.100000000000001</c:v>
                      </c:pt>
                      <c:pt idx="2">
                        <c:v>85.4</c:v>
                      </c:pt>
                      <c:pt idx="3">
                        <c:v>177.2</c:v>
                      </c:pt>
                      <c:pt idx="4">
                        <c:v>222.4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E3-4493-9489-D60B4E04731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vr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18.7</c:v>
                      </c:pt>
                      <c:pt idx="1">
                        <c:v>18.5</c:v>
                      </c:pt>
                      <c:pt idx="2">
                        <c:v>120.5</c:v>
                      </c:pt>
                      <c:pt idx="3">
                        <c:v>194</c:v>
                      </c:pt>
                      <c:pt idx="4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E3-4493-9489-D60B4E04731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slow_vr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84300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E3-4493-9489-D60B4E04731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reduce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168.4</c:v>
                      </c:pt>
                      <c:pt idx="1">
                        <c:v>181.2</c:v>
                      </c:pt>
                      <c:pt idx="2">
                        <c:v>360</c:v>
                      </c:pt>
                      <c:pt idx="3">
                        <c:v>480.9</c:v>
                      </c:pt>
                      <c:pt idx="4">
                        <c:v>785.9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E3-4493-9489-D60B4E04731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decide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34.1</c:v>
                      </c:pt>
                      <c:pt idx="1">
                        <c:v>12.301</c:v>
                      </c:pt>
                      <c:pt idx="2">
                        <c:v>167</c:v>
                      </c:pt>
                      <c:pt idx="3">
                        <c:v>187.2</c:v>
                      </c:pt>
                      <c:pt idx="4">
                        <c:v>320.8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1E3-4493-9489-D60B4E04731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prob_calc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32.6</c:v>
                      </c:pt>
                      <c:pt idx="1">
                        <c:v>12</c:v>
                      </c:pt>
                      <c:pt idx="2">
                        <c:v>15.4</c:v>
                      </c:pt>
                      <c:pt idx="3">
                        <c:v>156</c:v>
                      </c:pt>
                      <c:pt idx="4">
                        <c:v>168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1E3-4493-9489-D60B4E04731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Price_calc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38.4</c:v>
                      </c:pt>
                      <c:pt idx="1">
                        <c:v>189</c:v>
                      </c:pt>
                      <c:pt idx="2">
                        <c:v>210</c:v>
                      </c:pt>
                      <c:pt idx="3">
                        <c:v>620.79999999999995</c:v>
                      </c:pt>
                      <c:pt idx="4">
                        <c:v>864.1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E3-4493-9489-D60B4E04731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errs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1E3-4493-9489-D60B4E04731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Matrices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90000</c:v>
                      </c:pt>
                      <c:pt idx="4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1E3-4493-9489-D60B4E04731F}"/>
                  </c:ext>
                </c:extLst>
              </c15:ser>
            </c15:filteredScatterSeries>
          </c:ext>
        </c:extLst>
      </c:scatterChart>
      <c:valAx>
        <c:axId val="2326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481951"/>
        <c:crosses val="autoZero"/>
        <c:crossBetween val="midCat"/>
      </c:valAx>
      <c:valAx>
        <c:axId val="3864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145257</xdr:colOff>
      <xdr:row>26</xdr:row>
      <xdr:rowOff>167084</xdr:rowOff>
    </xdr:from>
    <xdr:to>
      <xdr:col>18</xdr:col>
      <xdr:colOff>87313</xdr:colOff>
      <xdr:row>42</xdr:row>
      <xdr:rowOff>65484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7A7CE3-9FAF-4C27-8BBE-561B5FCF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148034</xdr:colOff>
      <xdr:row>27</xdr:row>
      <xdr:rowOff>33338</xdr:rowOff>
    </xdr:from>
    <xdr:to>
      <xdr:col>18</xdr:col>
      <xdr:colOff>548731</xdr:colOff>
      <xdr:row>57</xdr:row>
      <xdr:rowOff>78703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292EE5-7ECA-48A7-ACDE-BE643B138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6C5A-0E62-44D8-8E96-7D51240B2460}">
  <dimension ref="A1:P20"/>
  <sheetViews>
    <sheetView tabSelected="1" zoomScale="64" workbookViewId="0">
      <selection activeCell="P3" sqref="P3"/>
    </sheetView>
  </sheetViews>
  <sheetFormatPr defaultRowHeight="14"/>
  <cols>
    <col min="1" max="1" width="11.5" bestFit="1" customWidth="1"/>
    <col min="8" max="8" width="10.58203125" bestFit="1" customWidth="1"/>
  </cols>
  <sheetData>
    <row r="1" spans="1:16">
      <c r="B1">
        <f>50*50</f>
        <v>2500</v>
      </c>
      <c r="C1">
        <f>100*80</f>
        <v>8000</v>
      </c>
      <c r="D1">
        <f>200*150</f>
        <v>30000</v>
      </c>
      <c r="E1">
        <f>300*300</f>
        <v>90000</v>
      </c>
      <c r="F1">
        <f>500*500</f>
        <v>250000</v>
      </c>
      <c r="I1">
        <f>50*50</f>
        <v>2500</v>
      </c>
      <c r="J1">
        <f>75*75</f>
        <v>5625</v>
      </c>
      <c r="K1">
        <f>100*80</f>
        <v>8000</v>
      </c>
      <c r="L1">
        <f>120*120</f>
        <v>14400</v>
      </c>
      <c r="M1">
        <f>150*150</f>
        <v>22500</v>
      </c>
      <c r="O1">
        <v>2500</v>
      </c>
      <c r="P1">
        <v>8000</v>
      </c>
    </row>
    <row r="2" spans="1:16">
      <c r="A2" t="s">
        <v>17</v>
      </c>
      <c r="H2" t="s">
        <v>18</v>
      </c>
      <c r="I2">
        <v>8.6</v>
      </c>
      <c r="J2">
        <v>13.1</v>
      </c>
      <c r="K2">
        <v>32</v>
      </c>
      <c r="L2">
        <v>21</v>
      </c>
      <c r="M2">
        <v>27.9</v>
      </c>
      <c r="O2">
        <v>13.9</v>
      </c>
      <c r="P2">
        <v>23.2</v>
      </c>
    </row>
    <row r="3" spans="1:16" s="2" customFormat="1">
      <c r="A3" s="2" t="s">
        <v>0</v>
      </c>
      <c r="B3" s="2">
        <v>230.4</v>
      </c>
      <c r="C3" s="2">
        <v>240.3</v>
      </c>
      <c r="D3" s="2">
        <v>268</v>
      </c>
      <c r="E3" s="2">
        <v>608</v>
      </c>
      <c r="F3" s="2">
        <v>761</v>
      </c>
      <c r="H3" s="2" t="s">
        <v>19</v>
      </c>
      <c r="I3" s="2">
        <v>521.9</v>
      </c>
      <c r="J3" s="2">
        <v>1173</v>
      </c>
      <c r="K3" s="2">
        <v>2087</v>
      </c>
      <c r="L3" s="2">
        <v>3084</v>
      </c>
      <c r="M3" s="2">
        <v>4937</v>
      </c>
      <c r="O3" s="2">
        <f>75.6+14+0</f>
        <v>89.6</v>
      </c>
    </row>
    <row r="4" spans="1:16" s="2" customFormat="1">
      <c r="A4" s="1" t="s">
        <v>16</v>
      </c>
      <c r="B4" s="1">
        <f>B2+B3</f>
        <v>230.4</v>
      </c>
      <c r="C4" s="1">
        <f t="shared" ref="C4:F4" si="0">C2+C3</f>
        <v>240.3</v>
      </c>
      <c r="D4" s="1">
        <f t="shared" si="0"/>
        <v>268</v>
      </c>
      <c r="E4" s="1">
        <f t="shared" si="0"/>
        <v>608</v>
      </c>
      <c r="F4" s="1">
        <f t="shared" si="0"/>
        <v>761</v>
      </c>
      <c r="H4" s="1" t="s">
        <v>16</v>
      </c>
      <c r="I4" s="2">
        <f>I2+I3</f>
        <v>530.5</v>
      </c>
      <c r="J4" s="2">
        <f t="shared" ref="J4:M4" si="1">J2+J3</f>
        <v>1186.0999999999999</v>
      </c>
      <c r="K4" s="2">
        <f t="shared" si="1"/>
        <v>2119</v>
      </c>
      <c r="L4" s="2">
        <f t="shared" si="1"/>
        <v>3105</v>
      </c>
      <c r="M4" s="2">
        <f t="shared" si="1"/>
        <v>4964.8999999999996</v>
      </c>
      <c r="O4" s="2">
        <f>O2+O3</f>
        <v>103.5</v>
      </c>
    </row>
    <row r="5" spans="1:16">
      <c r="A5" t="s">
        <v>1</v>
      </c>
      <c r="B5">
        <v>19.100000000000001</v>
      </c>
      <c r="C5">
        <v>19.3</v>
      </c>
      <c r="D5">
        <v>88.2</v>
      </c>
      <c r="E5">
        <v>90.95</v>
      </c>
      <c r="F5">
        <v>163</v>
      </c>
    </row>
    <row r="6" spans="1:16">
      <c r="A6" t="s">
        <v>2</v>
      </c>
      <c r="B6">
        <v>20.298999999999999</v>
      </c>
      <c r="C6">
        <v>21.298999999999999</v>
      </c>
      <c r="D6">
        <v>113.3</v>
      </c>
      <c r="E6">
        <v>177.5</v>
      </c>
      <c r="F6">
        <v>248</v>
      </c>
    </row>
    <row r="7" spans="1:16">
      <c r="A7" t="s">
        <v>3</v>
      </c>
      <c r="B7">
        <v>17.399999999999999</v>
      </c>
      <c r="C7">
        <v>18.100000000000001</v>
      </c>
      <c r="D7">
        <v>85.4</v>
      </c>
      <c r="E7">
        <v>177.2</v>
      </c>
      <c r="F7">
        <v>222.4</v>
      </c>
    </row>
    <row r="8" spans="1:16">
      <c r="A8" t="s">
        <v>4</v>
      </c>
      <c r="B8">
        <v>18.7</v>
      </c>
      <c r="C8">
        <v>18.5</v>
      </c>
      <c r="D8">
        <v>120.5</v>
      </c>
      <c r="E8">
        <v>194</v>
      </c>
      <c r="F8">
        <v>255</v>
      </c>
    </row>
    <row r="9" spans="1:16">
      <c r="A9" t="s">
        <v>13</v>
      </c>
      <c r="F9">
        <v>84300</v>
      </c>
    </row>
    <row r="10" spans="1:16">
      <c r="A10" t="s">
        <v>5</v>
      </c>
      <c r="B10">
        <v>168.4</v>
      </c>
      <c r="C10">
        <v>181.2</v>
      </c>
      <c r="D10">
        <v>360</v>
      </c>
      <c r="E10">
        <v>480.9</v>
      </c>
      <c r="F10">
        <v>785.9</v>
      </c>
    </row>
    <row r="11" spans="1:16">
      <c r="A11" s="1" t="s">
        <v>14</v>
      </c>
      <c r="B11" s="1">
        <f>SUM(B5:B8)+B10</f>
        <v>243.899</v>
      </c>
      <c r="C11" s="1">
        <f t="shared" ref="C11:F11" si="2">SUM(C5:C8)+C10</f>
        <v>258.399</v>
      </c>
      <c r="D11" s="1">
        <f t="shared" si="2"/>
        <v>767.4</v>
      </c>
      <c r="E11" s="1">
        <f t="shared" si="2"/>
        <v>1120.55</v>
      </c>
      <c r="F11" s="1">
        <f t="shared" si="2"/>
        <v>1674.3</v>
      </c>
      <c r="H11" s="1" t="s">
        <v>14</v>
      </c>
      <c r="I11">
        <v>196.4</v>
      </c>
      <c r="J11">
        <v>716</v>
      </c>
      <c r="K11">
        <v>1157000</v>
      </c>
      <c r="L11">
        <v>3483000</v>
      </c>
      <c r="M11">
        <v>7677000</v>
      </c>
      <c r="O11">
        <v>77.8</v>
      </c>
    </row>
    <row r="12" spans="1:16">
      <c r="A12" t="s">
        <v>6</v>
      </c>
      <c r="B12">
        <v>34.1</v>
      </c>
      <c r="C12">
        <v>12.301</v>
      </c>
      <c r="D12">
        <v>167</v>
      </c>
      <c r="E12">
        <v>187.2</v>
      </c>
      <c r="F12">
        <v>320.8</v>
      </c>
    </row>
    <row r="13" spans="1:16">
      <c r="A13" t="s">
        <v>7</v>
      </c>
      <c r="B13">
        <v>32.6</v>
      </c>
      <c r="C13">
        <v>12</v>
      </c>
      <c r="D13">
        <v>15.4</v>
      </c>
      <c r="E13">
        <v>156</v>
      </c>
      <c r="F13">
        <v>168</v>
      </c>
    </row>
    <row r="14" spans="1:16">
      <c r="A14" t="s">
        <v>8</v>
      </c>
      <c r="B14">
        <v>38.4</v>
      </c>
      <c r="C14">
        <v>189</v>
      </c>
      <c r="D14">
        <v>210</v>
      </c>
      <c r="E14">
        <v>620.79999999999995</v>
      </c>
      <c r="F14">
        <v>864.1</v>
      </c>
    </row>
    <row r="15" spans="1:16">
      <c r="A15" s="1" t="s">
        <v>15</v>
      </c>
      <c r="B15" s="1">
        <f>SUM(B12:B14)</f>
        <v>105.1</v>
      </c>
      <c r="C15" s="1">
        <f t="shared" ref="C15:F15" si="3">SUM(C12:C14)</f>
        <v>213.30099999999999</v>
      </c>
      <c r="D15" s="1">
        <f t="shared" si="3"/>
        <v>392.4</v>
      </c>
      <c r="E15" s="1">
        <f t="shared" si="3"/>
        <v>964</v>
      </c>
      <c r="F15" s="1">
        <f t="shared" si="3"/>
        <v>1352.9</v>
      </c>
      <c r="H15" s="1" t="s">
        <v>15</v>
      </c>
      <c r="I15">
        <v>227.9</v>
      </c>
      <c r="J15">
        <v>798</v>
      </c>
      <c r="K15">
        <v>1773</v>
      </c>
      <c r="L15">
        <v>3476</v>
      </c>
      <c r="M15">
        <v>6793</v>
      </c>
      <c r="O15">
        <v>15.39</v>
      </c>
    </row>
    <row r="16" spans="1:16">
      <c r="A16" t="s">
        <v>9</v>
      </c>
    </row>
    <row r="17" spans="1:1">
      <c r="A17" t="s">
        <v>10</v>
      </c>
    </row>
    <row r="19" spans="1:1">
      <c r="A19" t="s">
        <v>20</v>
      </c>
    </row>
    <row r="20" spans="1:1">
      <c r="A20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69A4-EECB-49C0-9C1F-7BCA85F95C7D}">
  <dimension ref="A1:G18"/>
  <sheetViews>
    <sheetView workbookViewId="0">
      <selection activeCell="G8" sqref="G8"/>
    </sheetView>
  </sheetViews>
  <sheetFormatPr defaultRowHeight="14"/>
  <sheetData>
    <row r="1" spans="1:7">
      <c r="A1" t="s">
        <v>22</v>
      </c>
    </row>
    <row r="2" spans="1:7">
      <c r="B2" t="s">
        <v>11</v>
      </c>
      <c r="C2" t="s">
        <v>23</v>
      </c>
      <c r="E2" t="s">
        <v>12</v>
      </c>
      <c r="F2" t="s">
        <v>24</v>
      </c>
      <c r="G2" t="s">
        <v>25</v>
      </c>
    </row>
    <row r="3" spans="1:7">
      <c r="A3" t="s">
        <v>17</v>
      </c>
    </row>
    <row r="4" spans="1:7">
      <c r="A4" s="2" t="s">
        <v>0</v>
      </c>
      <c r="B4">
        <v>317</v>
      </c>
      <c r="C4">
        <v>337</v>
      </c>
      <c r="E4" s="2">
        <v>334</v>
      </c>
      <c r="F4" s="2">
        <v>334</v>
      </c>
      <c r="G4" s="2">
        <v>311</v>
      </c>
    </row>
    <row r="5" spans="1:7">
      <c r="A5" s="1" t="s">
        <v>16</v>
      </c>
      <c r="B5" s="1">
        <f t="shared" ref="B5:D5" si="0">B3+B4</f>
        <v>317</v>
      </c>
      <c r="C5" s="1">
        <f t="shared" si="0"/>
        <v>337</v>
      </c>
      <c r="D5" s="1">
        <f t="shared" si="0"/>
        <v>0</v>
      </c>
      <c r="E5" s="1">
        <f t="shared" ref="E5:F5" si="1">E3+E4</f>
        <v>334</v>
      </c>
      <c r="F5" s="1">
        <f t="shared" si="1"/>
        <v>334</v>
      </c>
    </row>
    <row r="6" spans="1:7">
      <c r="A6" t="s">
        <v>1</v>
      </c>
      <c r="B6">
        <v>19</v>
      </c>
      <c r="C6">
        <v>16</v>
      </c>
      <c r="E6">
        <v>16.7</v>
      </c>
      <c r="F6">
        <v>16</v>
      </c>
      <c r="G6">
        <v>14.3</v>
      </c>
    </row>
    <row r="7" spans="1:7">
      <c r="A7" t="s">
        <v>2</v>
      </c>
      <c r="B7">
        <v>19</v>
      </c>
      <c r="C7">
        <v>19</v>
      </c>
      <c r="E7">
        <v>27.9</v>
      </c>
      <c r="F7">
        <v>19.7</v>
      </c>
      <c r="G7">
        <v>14.1</v>
      </c>
    </row>
    <row r="8" spans="1:7">
      <c r="A8" t="s">
        <v>3</v>
      </c>
      <c r="B8">
        <v>15</v>
      </c>
      <c r="C8">
        <v>16</v>
      </c>
      <c r="E8">
        <v>16.8</v>
      </c>
      <c r="F8">
        <v>16.3</v>
      </c>
      <c r="G8">
        <v>12.4</v>
      </c>
    </row>
    <row r="9" spans="1:7">
      <c r="A9" t="s">
        <v>4</v>
      </c>
      <c r="B9">
        <v>29</v>
      </c>
      <c r="C9">
        <v>38.4</v>
      </c>
      <c r="E9">
        <v>49</v>
      </c>
      <c r="F9">
        <v>51.3</v>
      </c>
      <c r="G9">
        <v>3.51</v>
      </c>
    </row>
    <row r="10" spans="1:7">
      <c r="A10" t="s">
        <v>13</v>
      </c>
    </row>
    <row r="11" spans="1:7">
      <c r="A11" t="s">
        <v>5</v>
      </c>
      <c r="B11">
        <v>298</v>
      </c>
      <c r="C11">
        <v>331</v>
      </c>
      <c r="E11">
        <v>199</v>
      </c>
      <c r="F11">
        <v>373</v>
      </c>
    </row>
    <row r="12" spans="1:7">
      <c r="A12" s="1" t="s">
        <v>14</v>
      </c>
      <c r="B12" s="1">
        <f t="shared" ref="B12:F12" si="2">SUM(B6:B9)+B11</f>
        <v>380</v>
      </c>
      <c r="C12" s="1">
        <f t="shared" si="2"/>
        <v>420.4</v>
      </c>
      <c r="D12" s="1">
        <f t="shared" si="2"/>
        <v>0</v>
      </c>
      <c r="E12" s="1">
        <f t="shared" ref="E12" si="3">SUM(E6:E9)+E11</f>
        <v>309.39999999999998</v>
      </c>
      <c r="F12" s="1">
        <f t="shared" si="2"/>
        <v>476.3</v>
      </c>
    </row>
    <row r="13" spans="1:7">
      <c r="A13" t="s">
        <v>6</v>
      </c>
      <c r="B13">
        <v>19</v>
      </c>
      <c r="C13">
        <v>19</v>
      </c>
      <c r="E13">
        <v>19.8</v>
      </c>
      <c r="F13">
        <v>19.3</v>
      </c>
    </row>
    <row r="14" spans="1:7">
      <c r="A14" t="s">
        <v>7</v>
      </c>
      <c r="B14">
        <v>18</v>
      </c>
      <c r="C14">
        <v>19</v>
      </c>
      <c r="E14">
        <v>19.600000000000001</v>
      </c>
      <c r="F14">
        <v>19.5</v>
      </c>
    </row>
    <row r="15" spans="1:7">
      <c r="A15" t="s">
        <v>8</v>
      </c>
      <c r="B15">
        <v>21</v>
      </c>
      <c r="C15">
        <v>157</v>
      </c>
      <c r="E15">
        <v>172</v>
      </c>
      <c r="F15">
        <v>272</v>
      </c>
    </row>
    <row r="16" spans="1:7">
      <c r="A16" s="1" t="s">
        <v>15</v>
      </c>
      <c r="B16" s="1">
        <f t="shared" ref="B16:F16" si="4">SUM(B13:B15)</f>
        <v>58</v>
      </c>
      <c r="C16" s="1">
        <f t="shared" si="4"/>
        <v>195</v>
      </c>
      <c r="D16" s="1">
        <f t="shared" si="4"/>
        <v>0</v>
      </c>
      <c r="E16" s="1">
        <f t="shared" si="4"/>
        <v>211.4</v>
      </c>
      <c r="F16" s="1">
        <f t="shared" si="4"/>
        <v>310.8</v>
      </c>
    </row>
    <row r="17" spans="1:1">
      <c r="A17" t="s">
        <v>9</v>
      </c>
    </row>
    <row r="18" spans="1:1">
      <c r="A18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dengmingzhuo</dc:creator>
  <cp:lastModifiedBy>dengmingzhuo</cp:lastModifiedBy>
  <dcterms:created xsi:type="dcterms:W3CDTF">2020-11-13T15:41:05Z</dcterms:created>
  <dcterms:modified xsi:type="dcterms:W3CDTF">2020-11-18T16:10:19Z</dcterms:modified>
</cp:coreProperties>
</file>