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8_{0E8CCF4C-0D22-443E-BEDA-CD02CD8D621F}" xr6:coauthVersionLast="47" xr6:coauthVersionMax="47" xr10:uidLastSave="{00000000-0000-0000-0000-000000000000}"/>
  <bookViews>
    <workbookView xWindow="-120" yWindow="-120" windowWidth="19440" windowHeight="1164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" i="5" l="1"/>
  <c r="K44" i="5"/>
  <c r="I44" i="5"/>
  <c r="G44" i="5"/>
  <c r="E44" i="5"/>
  <c r="C44" i="5"/>
  <c r="F42" i="5"/>
  <c r="D42" i="5"/>
  <c r="B42" i="5"/>
  <c r="M58" i="4"/>
  <c r="K58" i="4"/>
  <c r="I58" i="4"/>
  <c r="G58" i="4"/>
  <c r="E58" i="4"/>
  <c r="C58" i="4"/>
  <c r="G55" i="4"/>
  <c r="E55" i="4"/>
  <c r="C55" i="4"/>
  <c r="B32" i="5"/>
  <c r="B16" i="5"/>
  <c r="A16" i="5"/>
  <c r="B15" i="5"/>
  <c r="A15" i="5"/>
  <c r="D14" i="5"/>
  <c r="C14" i="5"/>
  <c r="B14" i="5"/>
  <c r="A14" i="5"/>
  <c r="D13" i="5"/>
  <c r="D17" i="5" s="1"/>
  <c r="D32" i="5" s="1"/>
  <c r="C13" i="5"/>
  <c r="B13" i="5"/>
  <c r="B17" i="5" s="1"/>
  <c r="C31" i="5" s="1"/>
  <c r="F31" i="5" s="1"/>
  <c r="A13" i="5"/>
  <c r="H31" i="4"/>
  <c r="F32" i="4"/>
  <c r="F31" i="4"/>
  <c r="C31" i="4"/>
  <c r="D32" i="4"/>
  <c r="B32" i="4"/>
  <c r="D17" i="4"/>
  <c r="B17" i="4"/>
  <c r="D14" i="4"/>
  <c r="D13" i="4"/>
  <c r="C14" i="4"/>
  <c r="C13" i="4"/>
  <c r="B16" i="4"/>
  <c r="B15" i="4"/>
  <c r="B14" i="4"/>
  <c r="B13" i="4"/>
  <c r="A16" i="4"/>
  <c r="A15" i="4"/>
  <c r="A14" i="4"/>
  <c r="A13" i="4"/>
  <c r="F25" i="3"/>
  <c r="F26" i="3"/>
  <c r="C26" i="3"/>
  <c r="B25" i="3"/>
  <c r="H25" i="3" s="1"/>
  <c r="L25" i="3" s="1"/>
  <c r="A21" i="3"/>
  <c r="D25" i="3"/>
  <c r="L25" i="2"/>
  <c r="H25" i="2"/>
  <c r="F25" i="2"/>
  <c r="D25" i="2"/>
  <c r="C21" i="1"/>
  <c r="E19" i="1"/>
  <c r="C19" i="1"/>
  <c r="D17" i="1"/>
  <c r="B17" i="1"/>
  <c r="D14" i="1"/>
  <c r="D13" i="1"/>
  <c r="C14" i="1"/>
  <c r="C13" i="1"/>
  <c r="B16" i="1"/>
  <c r="B15" i="1"/>
  <c r="B14" i="1"/>
  <c r="B13" i="1"/>
  <c r="A16" i="1"/>
  <c r="A15" i="1"/>
  <c r="A14" i="1"/>
  <c r="A13" i="1"/>
  <c r="F32" i="5" l="1"/>
  <c r="H31" i="5" s="1"/>
</calcChain>
</file>

<file path=xl/sharedStrings.xml><?xml version="1.0" encoding="utf-8"?>
<sst xmlns="http://schemas.openxmlformats.org/spreadsheetml/2006/main" count="138" uniqueCount="54">
  <si>
    <t>La empresa Sprint SA presenta los siguientes datos de un mes de actividad</t>
  </si>
  <si>
    <t>Alquiler mensual</t>
  </si>
  <si>
    <t>Nóminas</t>
  </si>
  <si>
    <t>Suministros</t>
  </si>
  <si>
    <t>IVA</t>
  </si>
  <si>
    <t>Préstamo bancario</t>
  </si>
  <si>
    <t>Clasifica los costes según sean fijos o variables y calcula el coste total</t>
  </si>
  <si>
    <t>Costes fijos</t>
  </si>
  <si>
    <t>€</t>
  </si>
  <si>
    <t>Costes variables</t>
  </si>
  <si>
    <t>Importe</t>
  </si>
  <si>
    <t>Equipamiento nuevos alumnos</t>
  </si>
  <si>
    <t>Coste total= CF+CV</t>
  </si>
  <si>
    <t>Total</t>
  </si>
  <si>
    <t>CT=</t>
  </si>
  <si>
    <t>+</t>
  </si>
  <si>
    <t xml:space="preserve">Una empresa vende libros </t>
  </si>
  <si>
    <t>Precio de venta</t>
  </si>
  <si>
    <t>Precio de compra de materiales para producir el libro</t>
  </si>
  <si>
    <t>Empaquetado y sobre acolchado</t>
  </si>
  <si>
    <t>Envío</t>
  </si>
  <si>
    <t>Calcula el margen de contribución</t>
  </si>
  <si>
    <t>-</t>
  </si>
  <si>
    <t>(18,75+1+2)</t>
  </si>
  <si>
    <t>Margen de contribución=</t>
  </si>
  <si>
    <t>=</t>
  </si>
  <si>
    <t>*</t>
  </si>
  <si>
    <t>%</t>
  </si>
  <si>
    <t>Una empresa vende flores</t>
  </si>
  <si>
    <t>Precio de compra de materiales para las flores</t>
  </si>
  <si>
    <t>(15+1+2)</t>
  </si>
  <si>
    <t>El margen de contribución es bajo</t>
  </si>
  <si>
    <t>La empresa Soles SA se dedica a la venta de plantas.</t>
  </si>
  <si>
    <t>Alquiler del local</t>
  </si>
  <si>
    <t>Gastos de personal</t>
  </si>
  <si>
    <t>Publicidad</t>
  </si>
  <si>
    <t>Gasto de fertilizante</t>
  </si>
  <si>
    <t>kilo de planta vendida</t>
  </si>
  <si>
    <t>Preparado del pedido</t>
  </si>
  <si>
    <t xml:space="preserve">El precio de cada kilo de planta </t>
  </si>
  <si>
    <t>a) Clasifica los costes en fijos y variables</t>
  </si>
  <si>
    <t>b)¿Cuándo la empresa empezará a obtener beneficios?</t>
  </si>
  <si>
    <t>UR=</t>
  </si>
  <si>
    <t>La empresa necesita vender 400 kilos de plantas para empezar a obtener beneficio</t>
  </si>
  <si>
    <t>La empresa Salsa SA se dedica a la venta de CDs.</t>
  </si>
  <si>
    <t>Gasto de compra de materias primas</t>
  </si>
  <si>
    <t>El precio de cada CD</t>
  </si>
  <si>
    <t>La empresa necesita vender 104 CD para empezar a obtener beneficio</t>
  </si>
  <si>
    <t>IT=CT</t>
  </si>
  <si>
    <t>IT=P*Q</t>
  </si>
  <si>
    <r>
      <t>CF+C</t>
    </r>
    <r>
      <rPr>
        <vertAlign val="subscript"/>
        <sz val="11"/>
        <color theme="1"/>
        <rFont val="Calibri"/>
        <family val="2"/>
        <scheme val="minor"/>
      </rPr>
      <t>VU</t>
    </r>
    <r>
      <rPr>
        <sz val="11"/>
        <color theme="1"/>
        <rFont val="Calibri"/>
        <family val="2"/>
        <scheme val="minor"/>
      </rPr>
      <t>*Q=</t>
    </r>
  </si>
  <si>
    <t>Se cumple</t>
  </si>
  <si>
    <t>IT=P*Q=</t>
  </si>
  <si>
    <t>por cada cd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</si>
</sst>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2156647</xdr:colOff>
      <xdr:row>10</xdr:row>
      <xdr:rowOff>7779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182E94-8E94-6F7B-DC3D-127315628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56647" cy="1836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2156647</xdr:colOff>
      <xdr:row>10</xdr:row>
      <xdr:rowOff>7779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7B4511-2A32-4D47-BDB4-81C02BCA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56647" cy="1836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20</xdr:row>
      <xdr:rowOff>38100</xdr:rowOff>
    </xdr:from>
    <xdr:to>
      <xdr:col>0</xdr:col>
      <xdr:colOff>2819400</xdr:colOff>
      <xdr:row>28</xdr:row>
      <xdr:rowOff>83820</xdr:rowOff>
    </xdr:to>
    <xdr:pic>
      <xdr:nvPicPr>
        <xdr:cNvPr id="2" name="Imagen 1" descr="Texto, Carta, Pizarra&#10;&#10;Descripción generada automáticamente">
          <a:extLst>
            <a:ext uri="{FF2B5EF4-FFF2-40B4-BE49-F238E27FC236}">
              <a16:creationId xmlns:a16="http://schemas.microsoft.com/office/drawing/2014/main" id="{5C108F5E-011E-30F3-6DB0-ADF251F3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95700"/>
          <a:ext cx="2133600" cy="1508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5</xdr:col>
      <xdr:colOff>91440</xdr:colOff>
      <xdr:row>48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7378FE-302A-2A60-F99B-1C0BE30B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6774180"/>
          <a:ext cx="380238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20</xdr:row>
      <xdr:rowOff>38100</xdr:rowOff>
    </xdr:from>
    <xdr:to>
      <xdr:col>0</xdr:col>
      <xdr:colOff>2819400</xdr:colOff>
      <xdr:row>28</xdr:row>
      <xdr:rowOff>83820</xdr:rowOff>
    </xdr:to>
    <xdr:pic>
      <xdr:nvPicPr>
        <xdr:cNvPr id="2" name="Imagen 1" descr="Texto, Carta, Pizarra&#10;&#10;Descripción generada automáticamente">
          <a:extLst>
            <a:ext uri="{FF2B5EF4-FFF2-40B4-BE49-F238E27FC236}">
              <a16:creationId xmlns:a16="http://schemas.microsoft.com/office/drawing/2014/main" id="{8EAC0793-4287-4D68-B97D-FD690148F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95700"/>
          <a:ext cx="2133600" cy="1508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A10" workbookViewId="0">
      <selection activeCell="D26" sqref="D26"/>
    </sheetView>
  </sheetViews>
  <sheetFormatPr baseColWidth="10" defaultColWidth="8.85546875" defaultRowHeight="15" x14ac:dyDescent="0.25"/>
  <cols>
    <col min="1" max="1" width="61.5703125" bestFit="1" customWidth="1"/>
    <col min="3" max="3" width="26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C2" s="1">
        <v>2000</v>
      </c>
      <c r="D2" t="s">
        <v>8</v>
      </c>
    </row>
    <row r="3" spans="1:4" x14ac:dyDescent="0.25">
      <c r="A3" t="s">
        <v>2</v>
      </c>
      <c r="C3" s="1">
        <v>3000</v>
      </c>
      <c r="D3" t="s">
        <v>8</v>
      </c>
    </row>
    <row r="4" spans="1:4" x14ac:dyDescent="0.25">
      <c r="A4" t="s">
        <v>3</v>
      </c>
      <c r="C4" s="1">
        <v>500</v>
      </c>
      <c r="D4" t="s">
        <v>8</v>
      </c>
    </row>
    <row r="5" spans="1:4" x14ac:dyDescent="0.25">
      <c r="A5" t="s">
        <v>11</v>
      </c>
      <c r="C5" s="1">
        <v>400</v>
      </c>
      <c r="D5" t="s">
        <v>8</v>
      </c>
    </row>
    <row r="6" spans="1:4" x14ac:dyDescent="0.25">
      <c r="A6" t="s">
        <v>4</v>
      </c>
      <c r="C6" s="1">
        <v>1000</v>
      </c>
      <c r="D6" t="s">
        <v>8</v>
      </c>
    </row>
    <row r="7" spans="1:4" x14ac:dyDescent="0.25">
      <c r="A7" t="s">
        <v>5</v>
      </c>
      <c r="C7" s="1">
        <v>600</v>
      </c>
      <c r="D7" t="s">
        <v>8</v>
      </c>
    </row>
    <row r="8" spans="1:4" x14ac:dyDescent="0.25">
      <c r="C8" s="1"/>
    </row>
    <row r="10" spans="1:4" x14ac:dyDescent="0.25">
      <c r="A10" t="s">
        <v>6</v>
      </c>
    </row>
    <row r="12" spans="1:4" x14ac:dyDescent="0.25">
      <c r="A12" s="2" t="s">
        <v>7</v>
      </c>
      <c r="B12" s="2" t="s">
        <v>10</v>
      </c>
      <c r="C12" s="2" t="s">
        <v>9</v>
      </c>
      <c r="D12" s="2" t="s">
        <v>10</v>
      </c>
    </row>
    <row r="13" spans="1:4" x14ac:dyDescent="0.25">
      <c r="A13" s="2" t="str">
        <f>A2</f>
        <v>Alquiler mensual</v>
      </c>
      <c r="B13" s="3">
        <f>C2</f>
        <v>2000</v>
      </c>
      <c r="C13" s="2" t="str">
        <f>A5</f>
        <v>Equipamiento nuevos alumnos</v>
      </c>
      <c r="D13" s="3">
        <f>C5</f>
        <v>400</v>
      </c>
    </row>
    <row r="14" spans="1:4" x14ac:dyDescent="0.25">
      <c r="A14" s="2" t="str">
        <f>A3</f>
        <v>Nóminas</v>
      </c>
      <c r="B14" s="3">
        <f>C3</f>
        <v>3000</v>
      </c>
      <c r="C14" s="2" t="str">
        <f>A6</f>
        <v>IVA</v>
      </c>
      <c r="D14" s="3">
        <f>C6</f>
        <v>1000</v>
      </c>
    </row>
    <row r="15" spans="1:4" x14ac:dyDescent="0.25">
      <c r="A15" s="2" t="str">
        <f>A4</f>
        <v>Suministros</v>
      </c>
      <c r="B15" s="3">
        <f>C4</f>
        <v>500</v>
      </c>
      <c r="C15" s="2"/>
      <c r="D15" s="2"/>
    </row>
    <row r="16" spans="1:4" x14ac:dyDescent="0.25">
      <c r="A16" s="2" t="str">
        <f>A7</f>
        <v>Préstamo bancario</v>
      </c>
      <c r="B16" s="3">
        <f>C7</f>
        <v>600</v>
      </c>
      <c r="C16" s="2"/>
      <c r="D16" s="2"/>
    </row>
    <row r="17" spans="1:5" x14ac:dyDescent="0.25">
      <c r="A17" t="s">
        <v>13</v>
      </c>
      <c r="B17" s="1">
        <f>SUM(B13:B16)</f>
        <v>6100</v>
      </c>
      <c r="D17" s="1">
        <f>SUM(D13:D14)</f>
        <v>1400</v>
      </c>
    </row>
    <row r="19" spans="1:5" x14ac:dyDescent="0.25">
      <c r="A19" t="s">
        <v>12</v>
      </c>
      <c r="B19" t="s">
        <v>14</v>
      </c>
      <c r="C19" s="1">
        <f>B17</f>
        <v>6100</v>
      </c>
      <c r="D19" t="s">
        <v>15</v>
      </c>
      <c r="E19" s="1">
        <f>D17</f>
        <v>1400</v>
      </c>
    </row>
    <row r="21" spans="1:5" x14ac:dyDescent="0.25">
      <c r="B21" t="s">
        <v>14</v>
      </c>
      <c r="C21" s="1">
        <f>SUM(C19:E19)</f>
        <v>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678A-DFC7-48EE-BD1F-D70F61C5169D}">
  <dimension ref="A13:M28"/>
  <sheetViews>
    <sheetView topLeftCell="A10" workbookViewId="0">
      <selection activeCell="A28" sqref="A28"/>
    </sheetView>
  </sheetViews>
  <sheetFormatPr baseColWidth="10" defaultRowHeight="15" x14ac:dyDescent="0.25"/>
  <cols>
    <col min="1" max="1" width="44.7109375" bestFit="1" customWidth="1"/>
  </cols>
  <sheetData>
    <row r="13" spans="1:3" x14ac:dyDescent="0.25">
      <c r="A13" t="s">
        <v>16</v>
      </c>
    </row>
    <row r="14" spans="1:3" x14ac:dyDescent="0.25">
      <c r="A14" t="s">
        <v>17</v>
      </c>
      <c r="C14">
        <v>25</v>
      </c>
    </row>
    <row r="15" spans="1:3" x14ac:dyDescent="0.25">
      <c r="A15" t="s">
        <v>18</v>
      </c>
      <c r="C15">
        <v>18.75</v>
      </c>
    </row>
    <row r="16" spans="1:3" x14ac:dyDescent="0.25">
      <c r="A16" t="s">
        <v>19</v>
      </c>
      <c r="C16">
        <v>1</v>
      </c>
    </row>
    <row r="17" spans="1:13" x14ac:dyDescent="0.25">
      <c r="A17" t="s">
        <v>20</v>
      </c>
      <c r="C17">
        <v>2</v>
      </c>
    </row>
    <row r="19" spans="1:13" x14ac:dyDescent="0.25">
      <c r="A19" t="s">
        <v>21</v>
      </c>
    </row>
    <row r="21" spans="1:13" ht="15.75" thickBot="1" x14ac:dyDescent="0.3">
      <c r="A21" s="4">
        <v>25</v>
      </c>
      <c r="B21" s="4" t="s">
        <v>22</v>
      </c>
      <c r="C21" s="4" t="s">
        <v>23</v>
      </c>
    </row>
    <row r="22" spans="1:13" x14ac:dyDescent="0.25">
      <c r="B22">
        <v>25</v>
      </c>
    </row>
    <row r="25" spans="1:13" ht="15.75" thickBot="1" x14ac:dyDescent="0.3">
      <c r="A25" t="s">
        <v>24</v>
      </c>
      <c r="B25" s="4">
        <v>25</v>
      </c>
      <c r="C25" s="4" t="s">
        <v>22</v>
      </c>
      <c r="D25" s="4">
        <f>SUM(C15:C17)</f>
        <v>21.75</v>
      </c>
      <c r="E25" t="s">
        <v>25</v>
      </c>
      <c r="F25" s="4">
        <f>B25-D25</f>
        <v>3.25</v>
      </c>
      <c r="G25" t="s">
        <v>25</v>
      </c>
      <c r="H25">
        <f>F25/F26</f>
        <v>0.13</v>
      </c>
      <c r="I25" t="s">
        <v>26</v>
      </c>
      <c r="J25">
        <v>100</v>
      </c>
      <c r="K25" t="s">
        <v>25</v>
      </c>
      <c r="L25">
        <f>H25*J25</f>
        <v>13</v>
      </c>
      <c r="M25" t="s">
        <v>27</v>
      </c>
    </row>
    <row r="26" spans="1:13" x14ac:dyDescent="0.25">
      <c r="C26">
        <v>25</v>
      </c>
      <c r="F26">
        <v>25</v>
      </c>
    </row>
    <row r="28" spans="1:13" x14ac:dyDescent="0.25">
      <c r="A28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6F21-C6FE-42CE-A273-F7F3D7E02CB7}">
  <dimension ref="A13:M29"/>
  <sheetViews>
    <sheetView topLeftCell="A7" zoomScale="85" zoomScaleNormal="85" workbookViewId="0">
      <selection activeCell="B23" sqref="B23"/>
    </sheetView>
  </sheetViews>
  <sheetFormatPr baseColWidth="10" defaultRowHeight="15" x14ac:dyDescent="0.25"/>
  <cols>
    <col min="1" max="1" width="44.7109375" bestFit="1" customWidth="1"/>
  </cols>
  <sheetData>
    <row r="13" spans="1:3" x14ac:dyDescent="0.25">
      <c r="A13" t="s">
        <v>28</v>
      </c>
    </row>
    <row r="14" spans="1:3" x14ac:dyDescent="0.25">
      <c r="A14" t="s">
        <v>17</v>
      </c>
      <c r="C14">
        <v>20</v>
      </c>
    </row>
    <row r="15" spans="1:3" x14ac:dyDescent="0.25">
      <c r="A15" t="s">
        <v>29</v>
      </c>
      <c r="C15">
        <v>15</v>
      </c>
    </row>
    <row r="16" spans="1:3" x14ac:dyDescent="0.25">
      <c r="A16" t="s">
        <v>19</v>
      </c>
      <c r="C16">
        <v>1</v>
      </c>
    </row>
    <row r="17" spans="1:13" x14ac:dyDescent="0.25">
      <c r="A17" t="s">
        <v>20</v>
      </c>
      <c r="C17">
        <v>2</v>
      </c>
    </row>
    <row r="19" spans="1:13" x14ac:dyDescent="0.25">
      <c r="A19" t="s">
        <v>21</v>
      </c>
    </row>
    <row r="21" spans="1:13" ht="15.75" thickBot="1" x14ac:dyDescent="0.3">
      <c r="A21" s="4">
        <f>C14</f>
        <v>20</v>
      </c>
      <c r="B21" s="4" t="s">
        <v>22</v>
      </c>
      <c r="C21" s="4" t="s">
        <v>30</v>
      </c>
    </row>
    <row r="22" spans="1:13" x14ac:dyDescent="0.25">
      <c r="B22">
        <v>20</v>
      </c>
    </row>
    <row r="25" spans="1:13" ht="15.75" thickBot="1" x14ac:dyDescent="0.3">
      <c r="A25" t="s">
        <v>24</v>
      </c>
      <c r="B25" s="4">
        <f>A21</f>
        <v>20</v>
      </c>
      <c r="C25" s="4" t="s">
        <v>22</v>
      </c>
      <c r="D25" s="4">
        <f>SUM(C15:C17)</f>
        <v>18</v>
      </c>
      <c r="E25" t="s">
        <v>25</v>
      </c>
      <c r="F25" s="4">
        <f>B25-D25</f>
        <v>2</v>
      </c>
      <c r="G25" t="s">
        <v>25</v>
      </c>
      <c r="H25">
        <f>F25/F26</f>
        <v>0.1</v>
      </c>
      <c r="I25" t="s">
        <v>26</v>
      </c>
      <c r="J25">
        <v>100</v>
      </c>
      <c r="K25" t="s">
        <v>25</v>
      </c>
      <c r="L25">
        <f>H25*J25</f>
        <v>10</v>
      </c>
      <c r="M25" t="s">
        <v>27</v>
      </c>
    </row>
    <row r="26" spans="1:13" x14ac:dyDescent="0.25">
      <c r="C26">
        <f>C14</f>
        <v>20</v>
      </c>
      <c r="F26">
        <f>C14</f>
        <v>20</v>
      </c>
    </row>
    <row r="29" spans="1:13" x14ac:dyDescent="0.25">
      <c r="B29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7024-DE40-489A-9B6D-7866C83144B3}">
  <dimension ref="A1:M58"/>
  <sheetViews>
    <sheetView topLeftCell="A43" workbookViewId="0">
      <selection activeCell="B58" sqref="B58"/>
    </sheetView>
  </sheetViews>
  <sheetFormatPr baseColWidth="10" defaultRowHeight="15" x14ac:dyDescent="0.25"/>
  <cols>
    <col min="1" max="1" width="43.7109375" bestFit="1" customWidth="1"/>
    <col min="3" max="3" width="19.42578125" bestFit="1" customWidth="1"/>
  </cols>
  <sheetData>
    <row r="1" spans="1:5" x14ac:dyDescent="0.25">
      <c r="A1" t="s">
        <v>32</v>
      </c>
    </row>
    <row r="2" spans="1:5" x14ac:dyDescent="0.25">
      <c r="A2" t="s">
        <v>33</v>
      </c>
      <c r="C2" s="1">
        <v>2000</v>
      </c>
      <c r="D2" t="s">
        <v>8</v>
      </c>
    </row>
    <row r="3" spans="1:5" x14ac:dyDescent="0.25">
      <c r="A3" t="s">
        <v>34</v>
      </c>
      <c r="C3" s="1">
        <v>3000</v>
      </c>
      <c r="D3" t="s">
        <v>8</v>
      </c>
    </row>
    <row r="4" spans="1:5" x14ac:dyDescent="0.25">
      <c r="A4" t="s">
        <v>3</v>
      </c>
      <c r="C4" s="1">
        <v>600</v>
      </c>
      <c r="D4" t="s">
        <v>8</v>
      </c>
    </row>
    <row r="5" spans="1:5" x14ac:dyDescent="0.25">
      <c r="A5" t="s">
        <v>35</v>
      </c>
      <c r="C5" s="1">
        <v>400</v>
      </c>
      <c r="D5" t="s">
        <v>8</v>
      </c>
    </row>
    <row r="6" spans="1:5" x14ac:dyDescent="0.25">
      <c r="A6" t="s">
        <v>36</v>
      </c>
      <c r="C6" s="1">
        <v>13</v>
      </c>
      <c r="D6" t="s">
        <v>8</v>
      </c>
      <c r="E6" t="s">
        <v>37</v>
      </c>
    </row>
    <row r="7" spans="1:5" x14ac:dyDescent="0.25">
      <c r="A7" t="s">
        <v>38</v>
      </c>
      <c r="C7" s="1">
        <v>2</v>
      </c>
      <c r="D7" t="s">
        <v>8</v>
      </c>
      <c r="E7" t="s">
        <v>37</v>
      </c>
    </row>
    <row r="8" spans="1:5" x14ac:dyDescent="0.25">
      <c r="A8" t="s">
        <v>39</v>
      </c>
      <c r="C8" s="1">
        <v>30</v>
      </c>
      <c r="D8" t="s">
        <v>8</v>
      </c>
    </row>
    <row r="10" spans="1:5" x14ac:dyDescent="0.25">
      <c r="A10" t="s">
        <v>40</v>
      </c>
    </row>
    <row r="12" spans="1:5" x14ac:dyDescent="0.25">
      <c r="A12" t="s">
        <v>7</v>
      </c>
      <c r="B12" t="s">
        <v>10</v>
      </c>
      <c r="C12" t="s">
        <v>9</v>
      </c>
      <c r="D12" t="s">
        <v>10</v>
      </c>
    </row>
    <row r="13" spans="1:5" x14ac:dyDescent="0.25">
      <c r="A13" t="str">
        <f>A2</f>
        <v>Alquiler del local</v>
      </c>
      <c r="B13" s="1">
        <f>C2</f>
        <v>2000</v>
      </c>
      <c r="C13" t="str">
        <f>A6</f>
        <v>Gasto de fertilizante</v>
      </c>
      <c r="D13" s="1">
        <f>C6</f>
        <v>13</v>
      </c>
    </row>
    <row r="14" spans="1:5" x14ac:dyDescent="0.25">
      <c r="A14" t="str">
        <f>A3</f>
        <v>Gastos de personal</v>
      </c>
      <c r="B14" s="1">
        <f>C3</f>
        <v>3000</v>
      </c>
      <c r="C14" t="str">
        <f>A7</f>
        <v>Preparado del pedido</v>
      </c>
      <c r="D14" s="1">
        <f>C7</f>
        <v>2</v>
      </c>
    </row>
    <row r="15" spans="1:5" x14ac:dyDescent="0.25">
      <c r="A15" t="str">
        <f>A4</f>
        <v>Suministros</v>
      </c>
      <c r="B15" s="1">
        <f>C4</f>
        <v>600</v>
      </c>
    </row>
    <row r="16" spans="1:5" x14ac:dyDescent="0.25">
      <c r="A16" t="str">
        <f>A5</f>
        <v>Publicidad</v>
      </c>
      <c r="B16" s="1">
        <f>C5</f>
        <v>400</v>
      </c>
    </row>
    <row r="17" spans="1:8" x14ac:dyDescent="0.25">
      <c r="A17" t="s">
        <v>13</v>
      </c>
      <c r="B17" s="1">
        <f>SUM(B13:B16)</f>
        <v>6000</v>
      </c>
      <c r="C17" s="1"/>
      <c r="D17" s="1">
        <f t="shared" ref="D17" si="0">SUM(D13:D16)</f>
        <v>15</v>
      </c>
    </row>
    <row r="19" spans="1:8" x14ac:dyDescent="0.25">
      <c r="A19" t="s">
        <v>41</v>
      </c>
    </row>
    <row r="31" spans="1:8" ht="15.75" thickBot="1" x14ac:dyDescent="0.3">
      <c r="A31" t="s">
        <v>42</v>
      </c>
      <c r="B31" s="5"/>
      <c r="C31" s="5">
        <f>B17</f>
        <v>6000</v>
      </c>
      <c r="D31" s="4"/>
      <c r="E31" t="s">
        <v>25</v>
      </c>
      <c r="F31" s="5">
        <f>C31</f>
        <v>6000</v>
      </c>
      <c r="G31" t="s">
        <v>25</v>
      </c>
      <c r="H31">
        <f>F31/F32</f>
        <v>400</v>
      </c>
    </row>
    <row r="32" spans="1:8" x14ac:dyDescent="0.25">
      <c r="B32" s="1">
        <f>C8</f>
        <v>30</v>
      </c>
      <c r="C32" t="s">
        <v>22</v>
      </c>
      <c r="D32" s="1">
        <f>D17</f>
        <v>15</v>
      </c>
      <c r="F32" s="1">
        <f>B32-D32</f>
        <v>15</v>
      </c>
    </row>
    <row r="36" spans="2:2" x14ac:dyDescent="0.25">
      <c r="B36" t="s">
        <v>43</v>
      </c>
    </row>
    <row r="53" spans="1:13" x14ac:dyDescent="0.25">
      <c r="A53" t="s">
        <v>48</v>
      </c>
      <c r="B53" t="s">
        <v>51</v>
      </c>
    </row>
    <row r="55" spans="1:13" x14ac:dyDescent="0.25">
      <c r="A55" t="s">
        <v>49</v>
      </c>
      <c r="B55" t="s">
        <v>25</v>
      </c>
      <c r="C55" s="1">
        <f>C8</f>
        <v>30</v>
      </c>
      <c r="D55" t="s">
        <v>26</v>
      </c>
      <c r="E55">
        <f>H31</f>
        <v>400</v>
      </c>
      <c r="F55" t="s">
        <v>25</v>
      </c>
      <c r="G55" s="1">
        <f>C55*E55</f>
        <v>12000</v>
      </c>
    </row>
    <row r="58" spans="1:13" ht="18" x14ac:dyDescent="0.35">
      <c r="A58" t="s">
        <v>14</v>
      </c>
      <c r="B58" t="s">
        <v>50</v>
      </c>
      <c r="C58" s="1">
        <f>B17</f>
        <v>6000</v>
      </c>
      <c r="D58" t="s">
        <v>15</v>
      </c>
      <c r="E58" s="1">
        <f>D17</f>
        <v>15</v>
      </c>
      <c r="F58" t="s">
        <v>26</v>
      </c>
      <c r="G58">
        <f>H31</f>
        <v>400</v>
      </c>
      <c r="H58" s="1" t="s">
        <v>25</v>
      </c>
      <c r="I58" s="1">
        <f>C58</f>
        <v>6000</v>
      </c>
      <c r="J58" s="1" t="s">
        <v>15</v>
      </c>
      <c r="K58" s="1">
        <f>E58*G58</f>
        <v>6000</v>
      </c>
      <c r="L58" t="s">
        <v>25</v>
      </c>
      <c r="M58" s="1">
        <f>SUM(I58+K58)</f>
        <v>12000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E73C-8E7C-4982-9DE1-C2BC74C4842B}">
  <dimension ref="A1:M44"/>
  <sheetViews>
    <sheetView tabSelected="1" topLeftCell="A28" workbookViewId="0">
      <selection activeCell="L45" sqref="L45"/>
    </sheetView>
  </sheetViews>
  <sheetFormatPr baseColWidth="10" defaultRowHeight="15" x14ac:dyDescent="0.25"/>
  <cols>
    <col min="1" max="1" width="43.7109375" bestFit="1" customWidth="1"/>
    <col min="3" max="3" width="19.42578125" bestFit="1" customWidth="1"/>
  </cols>
  <sheetData>
    <row r="1" spans="1:5" x14ac:dyDescent="0.25">
      <c r="A1" t="s">
        <v>44</v>
      </c>
    </row>
    <row r="2" spans="1:5" x14ac:dyDescent="0.25">
      <c r="A2" t="s">
        <v>33</v>
      </c>
      <c r="C2" s="1">
        <v>1500</v>
      </c>
      <c r="D2" t="s">
        <v>8</v>
      </c>
    </row>
    <row r="3" spans="1:5" x14ac:dyDescent="0.25">
      <c r="A3" t="s">
        <v>34</v>
      </c>
      <c r="C3" s="1">
        <v>3000</v>
      </c>
      <c r="D3" t="s">
        <v>8</v>
      </c>
    </row>
    <row r="4" spans="1:5" x14ac:dyDescent="0.25">
      <c r="A4" t="s">
        <v>3</v>
      </c>
      <c r="C4" s="1">
        <v>200</v>
      </c>
      <c r="D4" t="s">
        <v>8</v>
      </c>
    </row>
    <row r="5" spans="1:5" x14ac:dyDescent="0.25">
      <c r="A5" t="s">
        <v>35</v>
      </c>
      <c r="C5" s="1">
        <v>500</v>
      </c>
      <c r="D5" t="s">
        <v>8</v>
      </c>
    </row>
    <row r="6" spans="1:5" x14ac:dyDescent="0.25">
      <c r="A6" t="s">
        <v>45</v>
      </c>
      <c r="C6" s="1">
        <v>3</v>
      </c>
      <c r="D6" t="s">
        <v>8</v>
      </c>
      <c r="E6" t="s">
        <v>53</v>
      </c>
    </row>
    <row r="7" spans="1:5" x14ac:dyDescent="0.25">
      <c r="A7" t="s">
        <v>38</v>
      </c>
      <c r="C7" s="1">
        <v>2</v>
      </c>
      <c r="D7" t="s">
        <v>8</v>
      </c>
      <c r="E7" t="s">
        <v>53</v>
      </c>
    </row>
    <row r="8" spans="1:5" x14ac:dyDescent="0.25">
      <c r="A8" t="s">
        <v>46</v>
      </c>
      <c r="C8" s="1">
        <v>55</v>
      </c>
      <c r="D8" t="s">
        <v>8</v>
      </c>
    </row>
    <row r="10" spans="1:5" x14ac:dyDescent="0.25">
      <c r="A10" t="s">
        <v>40</v>
      </c>
    </row>
    <row r="12" spans="1:5" x14ac:dyDescent="0.25">
      <c r="A12" t="s">
        <v>7</v>
      </c>
      <c r="B12" t="s">
        <v>10</v>
      </c>
      <c r="C12" t="s">
        <v>9</v>
      </c>
      <c r="D12" t="s">
        <v>10</v>
      </c>
    </row>
    <row r="13" spans="1:5" x14ac:dyDescent="0.25">
      <c r="A13" t="str">
        <f>A2</f>
        <v>Alquiler del local</v>
      </c>
      <c r="B13" s="1">
        <f>C2</f>
        <v>1500</v>
      </c>
      <c r="C13" t="str">
        <f>A6</f>
        <v>Gasto de compra de materias primas</v>
      </c>
      <c r="D13" s="1">
        <f>C6</f>
        <v>3</v>
      </c>
    </row>
    <row r="14" spans="1:5" x14ac:dyDescent="0.25">
      <c r="A14" t="str">
        <f>A3</f>
        <v>Gastos de personal</v>
      </c>
      <c r="B14" s="1">
        <f>C3</f>
        <v>3000</v>
      </c>
      <c r="C14" t="str">
        <f>A7</f>
        <v>Preparado del pedido</v>
      </c>
      <c r="D14" s="1">
        <f>C7</f>
        <v>2</v>
      </c>
    </row>
    <row r="15" spans="1:5" x14ac:dyDescent="0.25">
      <c r="A15" t="str">
        <f>A4</f>
        <v>Suministros</v>
      </c>
      <c r="B15" s="1">
        <f>C4</f>
        <v>200</v>
      </c>
    </row>
    <row r="16" spans="1:5" x14ac:dyDescent="0.25">
      <c r="A16" t="str">
        <f>A5</f>
        <v>Publicidad</v>
      </c>
      <c r="B16" s="1">
        <f>C5</f>
        <v>500</v>
      </c>
    </row>
    <row r="17" spans="1:8" x14ac:dyDescent="0.25">
      <c r="A17" t="s">
        <v>13</v>
      </c>
      <c r="B17" s="1">
        <f>SUM(B13:B16)</f>
        <v>5200</v>
      </c>
      <c r="C17" s="1"/>
      <c r="D17" s="1">
        <f t="shared" ref="D17" si="0">SUM(D13:D16)</f>
        <v>5</v>
      </c>
    </row>
    <row r="19" spans="1:8" x14ac:dyDescent="0.25">
      <c r="A19" t="s">
        <v>41</v>
      </c>
    </row>
    <row r="31" spans="1:8" ht="15.75" thickBot="1" x14ac:dyDescent="0.3">
      <c r="A31" t="s">
        <v>42</v>
      </c>
      <c r="B31" s="5"/>
      <c r="C31" s="5">
        <f>B17</f>
        <v>5200</v>
      </c>
      <c r="D31" s="4"/>
      <c r="E31" t="s">
        <v>25</v>
      </c>
      <c r="F31" s="5">
        <f>C31</f>
        <v>5200</v>
      </c>
      <c r="G31" t="s">
        <v>25</v>
      </c>
      <c r="H31" s="6">
        <f>F31/F32</f>
        <v>104</v>
      </c>
    </row>
    <row r="32" spans="1:8" x14ac:dyDescent="0.25">
      <c r="B32" s="1">
        <f>C8</f>
        <v>55</v>
      </c>
      <c r="C32" t="s">
        <v>22</v>
      </c>
      <c r="D32" s="1">
        <f>D17</f>
        <v>5</v>
      </c>
      <c r="F32" s="1">
        <f>B32-D32</f>
        <v>50</v>
      </c>
    </row>
    <row r="36" spans="1:13" x14ac:dyDescent="0.25">
      <c r="B36" t="s">
        <v>47</v>
      </c>
    </row>
    <row r="39" spans="1:13" x14ac:dyDescent="0.25">
      <c r="A39" t="s">
        <v>48</v>
      </c>
      <c r="B39" t="s">
        <v>51</v>
      </c>
    </row>
    <row r="42" spans="1:13" x14ac:dyDescent="0.25">
      <c r="A42" t="s">
        <v>52</v>
      </c>
      <c r="B42" s="1">
        <f>C8</f>
        <v>55</v>
      </c>
      <c r="C42" t="s">
        <v>26</v>
      </c>
      <c r="D42" s="6">
        <f>H31</f>
        <v>104</v>
      </c>
      <c r="E42" t="s">
        <v>25</v>
      </c>
      <c r="F42" s="1">
        <f>B42*D42</f>
        <v>5720</v>
      </c>
    </row>
    <row r="44" spans="1:13" ht="18" x14ac:dyDescent="0.35">
      <c r="A44" t="s">
        <v>14</v>
      </c>
      <c r="B44" t="s">
        <v>50</v>
      </c>
      <c r="C44" s="1">
        <f>B17</f>
        <v>5200</v>
      </c>
      <c r="D44" t="s">
        <v>15</v>
      </c>
      <c r="E44" s="1">
        <f>D17</f>
        <v>5</v>
      </c>
      <c r="F44" t="s">
        <v>26</v>
      </c>
      <c r="G44" s="6">
        <f>H31</f>
        <v>104</v>
      </c>
      <c r="H44" t="s">
        <v>25</v>
      </c>
      <c r="I44" s="1">
        <f>C44</f>
        <v>5200</v>
      </c>
      <c r="J44" t="s">
        <v>15</v>
      </c>
      <c r="K44">
        <f>E44*G44</f>
        <v>520</v>
      </c>
      <c r="L44" t="s">
        <v>25</v>
      </c>
      <c r="M44" s="1">
        <f>I44+K44</f>
        <v>5720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Alumno</cp:lastModifiedBy>
  <dcterms:created xsi:type="dcterms:W3CDTF">2015-06-05T18:19:34Z</dcterms:created>
  <dcterms:modified xsi:type="dcterms:W3CDTF">2024-01-22T09:33:28Z</dcterms:modified>
</cp:coreProperties>
</file>