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69F342DF-E7F2-4F16-8775-49DC9F254927}" xr6:coauthVersionLast="47" xr6:coauthVersionMax="47" xr10:uidLastSave="{00000000-0000-0000-0000-000000000000}"/>
  <bookViews>
    <workbookView xWindow="-108" yWindow="-108" windowWidth="23256" windowHeight="12456" tabRatio="0" activeTab="4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  <sheet name="D̳ashboard (2)" sheetId="5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3" l="1"/>
  <c r="C76" i="3"/>
  <c r="E72" i="3"/>
  <c r="E71" i="3"/>
  <c r="B71" i="3"/>
  <c r="B67" i="3"/>
  <c r="B63" i="3"/>
  <c r="E28" i="3"/>
  <c r="E40" i="3"/>
  <c r="E15" i="3"/>
</calcChain>
</file>

<file path=xl/sharedStrings.xml><?xml version="1.0" encoding="utf-8"?>
<sst xmlns="http://schemas.openxmlformats.org/spreadsheetml/2006/main" count="2050" uniqueCount="347">
  <si>
    <t>Paleta de Cores</t>
  </si>
  <si>
    <t>Logos</t>
  </si>
  <si>
    <t># 9BC848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</si>
  <si>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</si>
  <si>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</si>
  <si>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</si>
  <si>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</si>
  <si>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</si>
  <si>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</si>
  <si>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</si>
  <si>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</si>
  <si>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</si>
  <si>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</si>
  <si>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</si>
  <si>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</si>
  <si>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</si>
  <si>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</si>
  <si>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</si>
  <si>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</si>
  <si>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</si>
  <si>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</si>
  <si>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</si>
  <si>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</si>
  <si>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</si>
  <si>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</si>
  <si>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</si>
  <si>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</si>
  <si>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</si>
  <si>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</si>
  <si>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</si>
  <si>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</si>
  <si>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</si>
  <si>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</si>
  <si>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</si>
  <si>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</si>
  <si>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</si>
  <si>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</si>
  <si>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</si>
  <si>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</si>
  <si>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</si>
  <si>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</si>
  <si>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</si>
  <si>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</si>
  <si>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</si>
  <si>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</si>
  <si>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</si>
  <si>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</si>
  <si>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</si>
  <si>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</si>
  <si>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</si>
  <si>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</si>
  <si>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</si>
  <si>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</si>
  <si>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</si>
  <si>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</si>
  <si>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</si>
  <si>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</si>
  <si>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</si>
  <si>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</si>
  <si>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</si>
  <si>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</si>
  <si>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</si>
  <si>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</si>
  <si>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</si>
  <si>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</si>
  <si>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</si>
  <si>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</si>
  <si>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</si>
  <si>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</si>
  <si>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</si>
  <si>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</si>
  <si>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</si>
  <si>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</si>
  <si>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</si>
  <si>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</si>
  <si>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</si>
  <si>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</si>
  <si>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</si>
  <si>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</si>
  <si>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</si>
  <si>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</si>
  <si>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</si>
  <si>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</si>
  <si>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</si>
  <si>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</si>
  <si>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</si>
  <si>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</si>
  <si>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</si>
  <si>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</si>
  <si>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</si>
  <si>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</si>
  <si>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</si>
  <si>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</si>
  <si>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</si>
  <si>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</si>
  <si>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</si>
  <si>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</si>
  <si>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</si>
  <si>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</si>
  <si>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</si>
  <si>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</si>
  <si>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</si>
  <si>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</si>
  <si>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</si>
  <si>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</si>
  <si>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</si>
  <si>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</si>
  <si>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</si>
  <si>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</si>
  <si>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</si>
  <si>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</si>
  <si>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</si>
  <si>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</si>
  <si>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</si>
  <si>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</si>
  <si>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</si>
  <si>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</si>
  <si>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</si>
  <si>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</si>
  <si>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</si>
  <si>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</si>
  <si>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</si>
  <si>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</si>
  <si>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</si>
  <si>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</si>
  <si>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</si>
  <si>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</si>
  <si>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</si>
  <si>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</si>
  <si>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</si>
  <si>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</si>
  <si>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</si>
  <si>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</si>
  <si>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</si>
  <si>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</si>
  <si>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</si>
  <si>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</si>
  <si>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</si>
  <si>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</si>
  <si>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</si>
  <si>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</si>
  <si>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</si>
  <si>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</si>
  <si>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</si>
  <si>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</si>
  <si>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</si>
  <si>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</si>
  <si>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</si>
  <si>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</si>
  <si>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</si>
  <si>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</si>
  <si>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</si>
  <si>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</si>
  <si>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</si>
  <si>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</si>
  <si>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</si>
  <si>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</si>
  <si>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</si>
  <si>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</si>
  <si>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</si>
  <si>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</si>
  <si>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</si>
  <si>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</si>
  <si>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</si>
  <si>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</si>
  <si>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</si>
  <si>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</si>
  <si>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</si>
  <si>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</si>
  <si>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</si>
  <si>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</si>
  <si>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</si>
  <si>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</si>
  <si>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</si>
  <si>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</si>
  <si>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</si>
  <si>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</si>
  <si>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</si>
  <si>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</si>
  <si>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</si>
  <si>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</si>
  <si>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</si>
  <si>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</si>
  <si>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</si>
  <si>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</si>
  <si>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</si>
  <si>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</si>
  <si>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</si>
  <si>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</si>
  <si>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</si>
  <si>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</si>
  <si>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</si>
  <si>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</si>
  <si>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</si>
  <si>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</si>
  <si>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</si>
  <si>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</si>
  <si>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</si>
  <si>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</si>
  <si>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</si>
  <si>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</si>
  <si>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</si>
  <si>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</si>
  <si>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</si>
  <si>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</si>
  <si>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</si>
  <si>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</si>
  <si>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</si>
  <si>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</si>
  <si>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</si>
  <si>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</si>
  <si>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</si>
  <si>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</si>
  <si>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</si>
  <si>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</si>
  <si>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</si>
  <si>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</si>
  <si>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</si>
  <si>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</si>
  <si>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</si>
  <si>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</si>
  <si>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</si>
  <si>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</si>
  <si>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</si>
  <si>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</si>
  <si>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</si>
  <si>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</si>
  <si>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</si>
  <si>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</si>
  <si>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</si>
  <si>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</si>
  <si>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</si>
  <si>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</si>
  <si>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</si>
  <si>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</si>
  <si>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</si>
  <si>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</si>
  <si>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</si>
  <si>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</si>
  <si>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</si>
  <si>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</si>
  <si>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</si>
  <si>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</si>
  <si>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</si>
  <si>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</si>
  <si>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</si>
  <si>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</si>
  <si>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</si>
  <si>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</si>
  <si>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</si>
  <si>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</si>
  <si>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</si>
  <si>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</si>
  <si>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</si>
  <si>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</si>
  <si>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</si>
  <si>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</si>
  <si>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</si>
  <si>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</si>
  <si>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</si>
  <si>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</si>
  <si>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</si>
  <si>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</si>
  <si>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</si>
  <si>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</si>
  <si>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</si>
  <si>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</si>
  <si>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</si>
  <si>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</si>
  <si>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</si>
  <si>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</si>
  <si>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</si>
  <si>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</si>
  <si>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</si>
  <si>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</si>
  <si>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</si>
  <si>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</si>
  <si>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</si>
  <si>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</si>
  <si>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</si>
  <si>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</si>
  <si>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</si>
  <si>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</si>
  <si>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</si>
  <si>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</si>
  <si>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</si>
  <si>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</si>
  <si>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</si>
  <si>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</si>
  <si>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</si>
  <si>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</si>
  <si>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</si>
  <si>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</si>
  <si>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</si>
  <si>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</si>
  <si>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</si>
  <si>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</si>
  <si>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</si>
  <si>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</si>
  <si>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</si>
  <si>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</si>
  <si>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</si>
  <si>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</si>
  <si>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</si>
  <si>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</si>
  <si>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</si>
  <si>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</si>
  <si>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</si>
  <si>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</si>
  <si>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</si>
  <si>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</si>
  <si>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especifica</t>
  </si>
  <si>
    <r>
      <t xml:space="preserve">1-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</si>
  <si>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</si>
  <si>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t>Total Geral</t>
  </si>
  <si>
    <t>(Tudo)</t>
  </si>
  <si>
    <r>
      <t>2-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separando por </t>
    </r>
    <r>
      <rPr>
        <b/>
        <sz val="11"/>
        <color theme="1"/>
        <rFont val="Aptos Narrow"/>
        <family val="2"/>
        <scheme val="minor"/>
      </rPr>
      <t>auto renovação</t>
    </r>
  </si>
  <si>
    <t>#2AE6B1</t>
  </si>
  <si>
    <t>XBOX GAME PASS SUBSCRIPTION SALES</t>
  </si>
  <si>
    <t>Quest</t>
  </si>
  <si>
    <t>3 - Total de vendas de assinaturas de EA Season Pass</t>
  </si>
  <si>
    <t>Soma de EA Play Season Pass</t>
  </si>
  <si>
    <t>4 - Total de vendas de assinaturas do Minecraft Season Pass</t>
  </si>
  <si>
    <t>Soma de Minecraft Season Pass Price</t>
  </si>
  <si>
    <t>Calculation period: 01/01/2024 - 31/12/2024 | Update Date: 06/06/2025 14:10</t>
  </si>
  <si>
    <t>5  - Total sales by months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</si>
  <si>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</si>
  <si>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</si>
  <si>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</si>
  <si>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</si>
  <si>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</si>
  <si>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</si>
  <si>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</si>
  <si>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</si>
  <si>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</si>
  <si>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</si>
  <si>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</si>
  <si>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</si>
  <si>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6 - % de aderência em relação ao total EA Play Season Pass</t>
  </si>
  <si>
    <t>7 - % de aderência em relação ao total Minecraft Season Pass</t>
  </si>
  <si>
    <t>8 - Receita média por assinante - ARPU</t>
  </si>
  <si>
    <t>conte valores</t>
  </si>
  <si>
    <t>conte distinto</t>
  </si>
  <si>
    <t>9 - Churn estimado</t>
  </si>
  <si>
    <t>Auto Renewal "No"</t>
  </si>
  <si>
    <t>Auto Renewal "Yes"</t>
  </si>
  <si>
    <t>#22C55E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</si>
</sst>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2" tint="-0.499984740745262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5" fontId="0" fillId="0" borderId="0" xfId="0" applyNumberFormat="1"/>
    <xf numFmtId="0" fontId="4" fillId="0" borderId="0" xfId="1" applyFont="1" applyBorder="1"/>
    <xf numFmtId="0" fontId="4" fillId="0" borderId="2" xfId="1" applyFont="1" applyBorder="1"/>
    <xf numFmtId="0" fontId="5" fillId="0" borderId="2" xfId="1" applyFont="1" applyBorder="1" applyAlignment="1">
      <alignment horizontal="left" vertical="center"/>
    </xf>
    <xf numFmtId="0" fontId="6" fillId="7" borderId="0" xfId="0" applyFont="1" applyFill="1"/>
    <xf numFmtId="10" fontId="0" fillId="0" borderId="0" xfId="0" applyNumberFormat="1"/>
    <xf numFmtId="0" fontId="7" fillId="7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  <name val="Segoe UI"/>
        <family val="2"/>
      </font>
      <border>
        <bottom style="thin">
          <color theme="9"/>
        </bottom>
        <vertical/>
        <horizontal/>
      </border>
    </dxf>
    <dxf>
      <font>
        <color theme="1"/>
        <name val="Segoe UI"/>
        <family val="2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38439BD-C0CE-44C0-AB32-0B5C2A69B7B5}">
      <tableStyleElement type="wholeTable" dxfId="15"/>
      <tableStyleElement type="headerRow" dxfId="14"/>
    </tableStyle>
  </tableStyles>
  <colors>
    <mruColors>
      <color rgb="FF22C55E"/>
      <color rgb="FF9BC848"/>
      <color rgb="FF2AE6B1"/>
      <color rgb="FFE8E6E9"/>
      <color rgb="FF5BF6A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0-4510-B94F-C4A28D53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29631"/>
        <c:axId val="652130111"/>
      </c:barChart>
      <c:catAx>
        <c:axId val="65212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130111"/>
        <c:crosses val="autoZero"/>
        <c:auto val="1"/>
        <c:lblAlgn val="ctr"/>
        <c:lblOffset val="100"/>
        <c:noMultiLvlLbl val="0"/>
      </c:catAx>
      <c:valAx>
        <c:axId val="652130111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6521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_-"R$"\ * #,##0.00_-;\-"R$"\ * #,##0.00_-;_-"R$"\ * "-"??_-;_-@_-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1-4B29-A7C5-9E9187C8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23775"/>
        <c:axId val="759424255"/>
      </c:lineChart>
      <c:catAx>
        <c:axId val="7594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59424255"/>
        <c:crosses val="autoZero"/>
        <c:auto val="1"/>
        <c:lblAlgn val="ctr"/>
        <c:lblOffset val="100"/>
        <c:noMultiLvlLbl val="0"/>
      </c:catAx>
      <c:valAx>
        <c:axId val="7594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594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#,##0.00_-;\-"R$"\ * #,##0.00_-;_-"R$"\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9-4FCD-8104-BA7EB8B9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29631"/>
        <c:axId val="652130111"/>
      </c:barChart>
      <c:catAx>
        <c:axId val="65212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130111"/>
        <c:crosses val="autoZero"/>
        <c:auto val="1"/>
        <c:lblAlgn val="ctr"/>
        <c:lblOffset val="100"/>
        <c:noMultiLvlLbl val="0"/>
      </c:catAx>
      <c:valAx>
        <c:axId val="652130111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6521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cat>
            <c:strRef>
              <c:f>C̳álculos!$B$47:$B$59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C̳álculos!$C$47:$C$59</c:f>
              <c:numCache>
                <c:formatCode>_-"R$"\ * #,##0.00_-;\-"R$"\ * #,##0.00_-;_-"R$"\ * "-"??_-;_-@_-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C-4022-AAF7-64A86508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23775"/>
        <c:axId val="759424255"/>
      </c:lineChart>
      <c:catAx>
        <c:axId val="7594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59424255"/>
        <c:crosses val="autoZero"/>
        <c:auto val="1"/>
        <c:lblAlgn val="ctr"/>
        <c:lblOffset val="100"/>
        <c:noMultiLvlLbl val="0"/>
      </c:catAx>
      <c:valAx>
        <c:axId val="7594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594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chart" Target="../charts/chart3.xml"/><Relationship Id="rId6" Type="http://schemas.openxmlformats.org/officeDocument/2006/relationships/image" Target="../media/image7.png"/><Relationship Id="rId5" Type="http://schemas.openxmlformats.org/officeDocument/2006/relationships/image" Target="../media/image12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22875</xdr:colOff>
      <xdr:row>30</xdr:row>
      <xdr:rowOff>34293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102BED-C96F-7CA7-3587-1106E23D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5288280"/>
          <a:ext cx="2095515" cy="400053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33</xdr:row>
      <xdr:rowOff>83820</xdr:rowOff>
    </xdr:from>
    <xdr:to>
      <xdr:col>9</xdr:col>
      <xdr:colOff>350536</xdr:colOff>
      <xdr:row>35</xdr:row>
      <xdr:rowOff>99063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8FA929-9A5C-42C8-F5FD-E992E7CB5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23260" y="6286500"/>
          <a:ext cx="2247916" cy="381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636942</xdr:colOff>
      <xdr:row>1</xdr:row>
      <xdr:rowOff>26894</xdr:rowOff>
    </xdr:from>
    <xdr:to>
      <xdr:col>0</xdr:col>
      <xdr:colOff>1344706</xdr:colOff>
      <xdr:row>2</xdr:row>
      <xdr:rowOff>55515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13A5D2-06BD-4413-85EB-FABE9070D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4" t="18835" r="71237" b="23403"/>
        <a:stretch>
          <a:fillRect/>
        </a:stretch>
      </xdr:blipFill>
      <xdr:spPr>
        <a:xfrm>
          <a:off x="636942" y="215153"/>
          <a:ext cx="707764" cy="62925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4</xdr:row>
      <xdr:rowOff>38100</xdr:rowOff>
    </xdr:from>
    <xdr:to>
      <xdr:col>0</xdr:col>
      <xdr:colOff>1927860</xdr:colOff>
      <xdr:row>11</xdr:row>
      <xdr:rowOff>22412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DB77512-D253-49E2-B396-B8144487C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113865"/>
              <a:ext cx="1905000" cy="133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240703</xdr:colOff>
      <xdr:row>7</xdr:row>
      <xdr:rowOff>107576</xdr:rowOff>
    </xdr:from>
    <xdr:to>
      <xdr:col>8</xdr:col>
      <xdr:colOff>333936</xdr:colOff>
      <xdr:row>13</xdr:row>
      <xdr:rowOff>1792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64C0E1C-0980-869C-9782-294AB1BA43FA}"/>
            </a:ext>
          </a:extLst>
        </xdr:cNvPr>
        <xdr:cNvGrpSpPr/>
      </xdr:nvGrpSpPr>
      <xdr:grpSpPr>
        <a:xfrm>
          <a:off x="2257762" y="1577788"/>
          <a:ext cx="3992880" cy="1212028"/>
          <a:chOff x="2270760" y="1143000"/>
          <a:chExt cx="3992880" cy="12192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4C687EE-AE49-4257-81EA-73554907CF96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8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96F3EC1-53D3-4D58-A9AE-C3CEBBF1760B}"/>
              </a:ext>
            </a:extLst>
          </xdr:cNvPr>
          <xdr:cNvSpPr/>
        </xdr:nvSpPr>
        <xdr:spPr>
          <a:xfrm>
            <a:off x="4152900" y="1684020"/>
            <a:ext cx="1828801" cy="54864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9558725-16C9-4062-8149-71A8EB304474}" type="TxLink">
              <a:rPr lang="en-US" sz="2000" b="0" i="0" u="none" strike="noStrike">
                <a:solidFill>
                  <a:srgbClr val="FF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R$2.940,00</a:t>
            </a:fld>
            <a:endParaRPr lang="pt-BR" sz="2000" b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66F4BB71-A907-4868-8548-2C21FBDA373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638" b="29833"/>
          <a:stretch>
            <a:fillRect/>
          </a:stretch>
        </xdr:blipFill>
        <xdr:spPr>
          <a:xfrm>
            <a:off x="2712720" y="1706880"/>
            <a:ext cx="1181101" cy="50292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4BAF116D-0598-5F5E-F863-FB99B7FE0077}"/>
              </a:ext>
            </a:extLst>
          </xdr:cNvPr>
          <xdr:cNvSpPr/>
        </xdr:nvSpPr>
        <xdr:spPr>
          <a:xfrm>
            <a:off x="2299234" y="1169870"/>
            <a:ext cx="3939581" cy="353396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Sales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13896</xdr:colOff>
      <xdr:row>7</xdr:row>
      <xdr:rowOff>107576</xdr:rowOff>
    </xdr:from>
    <xdr:to>
      <xdr:col>15</xdr:col>
      <xdr:colOff>509196</xdr:colOff>
      <xdr:row>13</xdr:row>
      <xdr:rowOff>1793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B0CD65F-1370-A447-C5C5-3E2EF31C3D9C}"/>
            </a:ext>
          </a:extLst>
        </xdr:cNvPr>
        <xdr:cNvGrpSpPr/>
      </xdr:nvGrpSpPr>
      <xdr:grpSpPr>
        <a:xfrm>
          <a:off x="6540202" y="1577788"/>
          <a:ext cx="3991535" cy="1212029"/>
          <a:chOff x="6553200" y="1165860"/>
          <a:chExt cx="3992880" cy="12192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6100190-7FA7-49D7-B7F2-F97BA13F159F}"/>
              </a:ext>
            </a:extLst>
          </xdr:cNvPr>
          <xdr:cNvGrpSpPr/>
        </xdr:nvGrpSpPr>
        <xdr:grpSpPr>
          <a:xfrm>
            <a:off x="6553200" y="1165860"/>
            <a:ext cx="3992880" cy="1219200"/>
            <a:chOff x="2270760" y="1143000"/>
            <a:chExt cx="3992880" cy="12192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F4CF50C3-3296-5967-53D0-96163219C6D9}"/>
                </a:ext>
              </a:extLst>
            </xdr:cNvPr>
            <xdr:cNvSpPr/>
          </xdr:nvSpPr>
          <xdr:spPr>
            <a:xfrm>
              <a:off x="2270760" y="1143000"/>
              <a:ext cx="3992880" cy="1219200"/>
            </a:xfrm>
            <a:prstGeom prst="roundRect">
              <a:avLst>
                <a:gd name="adj" fmla="val 9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0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216FFCE-944B-ECD7-1F6F-ABEFAFC3CEE2}"/>
                </a:ext>
              </a:extLst>
            </xdr:cNvPr>
            <xdr:cNvSpPr/>
          </xdr:nvSpPr>
          <xdr:spPr>
            <a:xfrm>
              <a:off x="4152900" y="1684020"/>
              <a:ext cx="1828800" cy="548640"/>
            </a:xfrm>
            <a:prstGeom prst="roundRect">
              <a:avLst>
                <a:gd name="adj" fmla="val 909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B0B2EB4-B14E-4949-BB1F-B2641A134571}" type="TxLink">
                <a:rPr lang="en-US" sz="2000" b="0" i="0" u="none" strike="noStrike">
                  <a:solidFill>
                    <a:srgbClr val="FF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R$3.880,00</a:t>
              </a:fld>
              <a:endParaRPr lang="pt-BR" sz="2000" b="0">
                <a:solidFill>
                  <a:srgbClr val="FF000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CC0DBEE6-0977-6D64-A29D-E2D9895671A1}"/>
                </a:ext>
              </a:extLst>
            </xdr:cNvPr>
            <xdr:cNvSpPr/>
          </xdr:nvSpPr>
          <xdr:spPr>
            <a:xfrm>
              <a:off x="2299234" y="1169870"/>
              <a:ext cx="3939581" cy="353396"/>
            </a:xfrm>
            <a:prstGeom prst="round2SameRect">
              <a:avLst>
                <a:gd name="adj1" fmla="val 29221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Total Sales</a:t>
              </a:r>
              <a:r>
                <a:rPr lang="pt-BR" sz="1400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F9158F40-39F5-2AEF-E560-09615FC2B7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896100" y="1883850"/>
            <a:ext cx="1234440" cy="19470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206188</xdr:colOff>
      <xdr:row>19</xdr:row>
      <xdr:rowOff>113405</xdr:rowOff>
    </xdr:from>
    <xdr:to>
      <xdr:col>15</xdr:col>
      <xdr:colOff>512332</xdr:colOff>
      <xdr:row>34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FDE905B-3C22-B095-0587-2990AEACDDA5}"/>
            </a:ext>
          </a:extLst>
        </xdr:cNvPr>
        <xdr:cNvGrpSpPr/>
      </xdr:nvGrpSpPr>
      <xdr:grpSpPr>
        <a:xfrm>
          <a:off x="2223247" y="3977193"/>
          <a:ext cx="8311626" cy="2576007"/>
          <a:chOff x="2230419" y="2520427"/>
          <a:chExt cx="8340762" cy="245677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C30827C-B71C-D68E-F889-3FE68871A453}"/>
              </a:ext>
            </a:extLst>
          </xdr:cNvPr>
          <xdr:cNvGrpSpPr/>
        </xdr:nvGrpSpPr>
        <xdr:grpSpPr>
          <a:xfrm>
            <a:off x="2230419" y="2520427"/>
            <a:ext cx="8340762" cy="2456778"/>
            <a:chOff x="2202180" y="1203960"/>
            <a:chExt cx="3939540" cy="241554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7603D16-B722-DFFF-8F2F-A6A6042939F7}"/>
                </a:ext>
              </a:extLst>
            </xdr:cNvPr>
            <xdr:cNvSpPr/>
          </xdr:nvSpPr>
          <xdr:spPr>
            <a:xfrm>
              <a:off x="2202180" y="1203960"/>
              <a:ext cx="3939540" cy="2415540"/>
            </a:xfrm>
            <a:prstGeom prst="roundRect">
              <a:avLst>
                <a:gd name="adj" fmla="val 9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6A57D70-329E-46AE-B579-F414EF3E6417}"/>
                </a:ext>
              </a:extLst>
            </xdr:cNvPr>
            <xdr:cNvGraphicFramePr>
              <a:graphicFrameLocks/>
            </xdr:cNvGraphicFramePr>
          </xdr:nvGraphicFramePr>
          <xdr:xfrm>
            <a:off x="2316480" y="1688536"/>
            <a:ext cx="3643415" cy="18208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B1F68F3-954F-4E02-846B-66429F745BE3}"/>
              </a:ext>
            </a:extLst>
          </xdr:cNvPr>
          <xdr:cNvSpPr/>
        </xdr:nvSpPr>
        <xdr:spPr>
          <a:xfrm>
            <a:off x="2277035" y="2563906"/>
            <a:ext cx="8247529" cy="332190"/>
          </a:xfrm>
          <a:prstGeom prst="round2SameRect">
            <a:avLst>
              <a:gd name="adj1" fmla="val 4174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 - Auto Renewal</a:t>
            </a:r>
          </a:p>
        </xdr:txBody>
      </xdr:sp>
    </xdr:grpSp>
    <xdr:clientData/>
  </xdr:twoCellAnchor>
  <xdr:twoCellAnchor editAs="absolute">
    <xdr:from>
      <xdr:col>0</xdr:col>
      <xdr:colOff>150607</xdr:colOff>
      <xdr:row>16</xdr:row>
      <xdr:rowOff>116542</xdr:rowOff>
    </xdr:from>
    <xdr:to>
      <xdr:col>0</xdr:col>
      <xdr:colOff>1800114</xdr:colOff>
      <xdr:row>18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50B73ADC-C76E-A047-9052-BD3F5C7F3AC4}"/>
            </a:ext>
          </a:extLst>
        </xdr:cNvPr>
        <xdr:cNvSpPr/>
      </xdr:nvSpPr>
      <xdr:spPr>
        <a:xfrm>
          <a:off x="150607" y="3442448"/>
          <a:ext cx="1649507" cy="2420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Welcome, Bob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627698</xdr:colOff>
      <xdr:row>12</xdr:row>
      <xdr:rowOff>71719</xdr:rowOff>
    </xdr:from>
    <xdr:to>
      <xdr:col>0</xdr:col>
      <xdr:colOff>1323023</xdr:colOff>
      <xdr:row>16</xdr:row>
      <xdr:rowOff>17482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24021FAF-EFBF-4B97-B026-CD547C9C3730}"/>
            </a:ext>
          </a:extLst>
        </xdr:cNvPr>
        <xdr:cNvSpPr/>
      </xdr:nvSpPr>
      <xdr:spPr>
        <a:xfrm>
          <a:off x="627698" y="2680448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16</xdr:col>
      <xdr:colOff>89648</xdr:colOff>
      <xdr:row>7</xdr:row>
      <xdr:rowOff>107576</xdr:rowOff>
    </xdr:from>
    <xdr:to>
      <xdr:col>25</xdr:col>
      <xdr:colOff>394448</xdr:colOff>
      <xdr:row>24</xdr:row>
      <xdr:rowOff>116541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7719DDAE-6E08-AEAC-7A1A-C73819412E81}"/>
            </a:ext>
          </a:extLst>
        </xdr:cNvPr>
        <xdr:cNvGrpSpPr/>
      </xdr:nvGrpSpPr>
      <xdr:grpSpPr>
        <a:xfrm>
          <a:off x="10721789" y="1577788"/>
          <a:ext cx="5791200" cy="3299012"/>
          <a:chOff x="10763026" y="1594821"/>
          <a:chExt cx="5791200" cy="4022912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533773DE-6D06-445B-B856-71C817EC3BFE}"/>
              </a:ext>
            </a:extLst>
          </xdr:cNvPr>
          <xdr:cNvGrpSpPr/>
        </xdr:nvGrpSpPr>
        <xdr:grpSpPr>
          <a:xfrm>
            <a:off x="10763026" y="1594821"/>
            <a:ext cx="5791200" cy="4022912"/>
            <a:chOff x="2257314" y="2520427"/>
            <a:chExt cx="8340762" cy="2456778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524C493C-B59A-D877-BB65-812DDA905B1B}"/>
                </a:ext>
              </a:extLst>
            </xdr:cNvPr>
            <xdr:cNvSpPr/>
          </xdr:nvSpPr>
          <xdr:spPr>
            <a:xfrm>
              <a:off x="2257314" y="2520427"/>
              <a:ext cx="8340762" cy="2456778"/>
            </a:xfrm>
            <a:prstGeom prst="roundRect">
              <a:avLst>
                <a:gd name="adj" fmla="val 410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8AAA5733-931A-93EB-7A24-38D5675AB143}"/>
                </a:ext>
              </a:extLst>
            </xdr:cNvPr>
            <xdr:cNvSpPr/>
          </xdr:nvSpPr>
          <xdr:spPr>
            <a:xfrm>
              <a:off x="2311185" y="2542207"/>
              <a:ext cx="8242369" cy="268092"/>
            </a:xfrm>
            <a:prstGeom prst="round2SameRect">
              <a:avLst>
                <a:gd name="adj1" fmla="val 3392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Monthly Sales</a:t>
              </a:r>
              <a:endParaRPr lang="pt-BR" sz="1400" baseline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D8C56C4E-C8C7-4563-828B-40989EC4B5DA}"/>
              </a:ext>
            </a:extLst>
          </xdr:cNvPr>
          <xdr:cNvGraphicFramePr>
            <a:graphicFrameLocks/>
          </xdr:cNvGraphicFramePr>
        </xdr:nvGraphicFramePr>
        <xdr:xfrm>
          <a:off x="10825779" y="2307965"/>
          <a:ext cx="5674659" cy="3033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1</xdr:col>
      <xdr:colOff>222773</xdr:colOff>
      <xdr:row>13</xdr:row>
      <xdr:rowOff>152398</xdr:rowOff>
    </xdr:from>
    <xdr:to>
      <xdr:col>8</xdr:col>
      <xdr:colOff>316006</xdr:colOff>
      <xdr:row>18</xdr:row>
      <xdr:rowOff>100403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F2E5828-59C8-4A3B-A00F-3210E07994CC}"/>
            </a:ext>
          </a:extLst>
        </xdr:cNvPr>
        <xdr:cNvGrpSpPr/>
      </xdr:nvGrpSpPr>
      <xdr:grpSpPr>
        <a:xfrm>
          <a:off x="2239832" y="2940422"/>
          <a:ext cx="3992880" cy="844475"/>
          <a:chOff x="2270760" y="1143000"/>
          <a:chExt cx="3992880" cy="12192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E7DA8A34-F350-F946-F37A-3683748B22E4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63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95B880AB-0E5E-9D3D-CE36-16A91902FC9C}"/>
              </a:ext>
            </a:extLst>
          </xdr:cNvPr>
          <xdr:cNvSpPr/>
        </xdr:nvSpPr>
        <xdr:spPr>
          <a:xfrm>
            <a:off x="3346076" y="1774619"/>
            <a:ext cx="1828801" cy="54864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46C99E-A5DA-48DC-B105-2F0AA383A514}" type="TxLink">
              <a:rPr lang="en-US" sz="1600" b="0" i="0" u="none" strike="noStrike">
                <a:solidFill>
                  <a:srgbClr val="FF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33,45%</a:t>
            </a:fld>
            <a:endParaRPr lang="pt-BR" sz="3200" b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AA953596-EAD2-F644-5599-CFA124372EF4}"/>
              </a:ext>
            </a:extLst>
          </xdr:cNvPr>
          <xdr:cNvSpPr/>
        </xdr:nvSpPr>
        <xdr:spPr>
          <a:xfrm>
            <a:off x="2299234" y="1169868"/>
            <a:ext cx="3939581" cy="519745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Add-on Adoption – EA Play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13896</xdr:colOff>
      <xdr:row>13</xdr:row>
      <xdr:rowOff>152398</xdr:rowOff>
    </xdr:from>
    <xdr:to>
      <xdr:col>15</xdr:col>
      <xdr:colOff>509196</xdr:colOff>
      <xdr:row>18</xdr:row>
      <xdr:rowOff>100404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15AFDAF9-2B64-0EEA-DDBF-F728AE8D69E7}"/>
            </a:ext>
          </a:extLst>
        </xdr:cNvPr>
        <xdr:cNvGrpSpPr/>
      </xdr:nvGrpSpPr>
      <xdr:grpSpPr>
        <a:xfrm>
          <a:off x="6540202" y="2940422"/>
          <a:ext cx="3991535" cy="844476"/>
          <a:chOff x="2261792" y="1143000"/>
          <a:chExt cx="3992880" cy="1219200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EFC30612-2750-0AF2-F470-D91121F88C4E}"/>
              </a:ext>
            </a:extLst>
          </xdr:cNvPr>
          <xdr:cNvSpPr/>
        </xdr:nvSpPr>
        <xdr:spPr>
          <a:xfrm>
            <a:off x="2261792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67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E465C096-BA62-01D6-C73D-90375F762245}"/>
              </a:ext>
            </a:extLst>
          </xdr:cNvPr>
          <xdr:cNvSpPr/>
        </xdr:nvSpPr>
        <xdr:spPr>
          <a:xfrm>
            <a:off x="3243309" y="1774618"/>
            <a:ext cx="2012006" cy="548640"/>
          </a:xfrm>
          <a:prstGeom prst="roundRect">
            <a:avLst>
              <a:gd name="adj" fmla="val 909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B41FFD-FA1C-4628-B6EE-B429B87C9A58}" type="TxLink">
              <a:rPr lang="en-US" sz="1600" b="0" i="0" u="none" strike="noStrike">
                <a:solidFill>
                  <a:srgbClr val="FF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65,87%</a:t>
            </a:fld>
            <a:endParaRPr lang="pt-BR" sz="3200" b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002C1BEF-A97B-C682-3C31-C9A744AD41B0}"/>
              </a:ext>
            </a:extLst>
          </xdr:cNvPr>
          <xdr:cNvSpPr/>
        </xdr:nvSpPr>
        <xdr:spPr>
          <a:xfrm>
            <a:off x="2299234" y="1169868"/>
            <a:ext cx="3939581" cy="519745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Add-on Adoption – Minecraft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4</xdr:row>
      <xdr:rowOff>38100</xdr:rowOff>
    </xdr:from>
    <xdr:to>
      <xdr:col>0</xdr:col>
      <xdr:colOff>1927860</xdr:colOff>
      <xdr:row>11</xdr:row>
      <xdr:rowOff>22412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8A554C42-135E-47DB-9926-2DB50937A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113865"/>
              <a:ext cx="1905000" cy="133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206188</xdr:colOff>
      <xdr:row>19</xdr:row>
      <xdr:rowOff>113405</xdr:rowOff>
    </xdr:from>
    <xdr:to>
      <xdr:col>15</xdr:col>
      <xdr:colOff>512332</xdr:colOff>
      <xdr:row>34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708819C-10FD-41E8-966F-2D332FBFF075}"/>
            </a:ext>
          </a:extLst>
        </xdr:cNvPr>
        <xdr:cNvGrpSpPr/>
      </xdr:nvGrpSpPr>
      <xdr:grpSpPr>
        <a:xfrm>
          <a:off x="2223247" y="3977193"/>
          <a:ext cx="8311626" cy="2576007"/>
          <a:chOff x="2230419" y="2520427"/>
          <a:chExt cx="8340762" cy="245677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D5D9B5D-525E-E13A-D89F-494D04F3E8A0}"/>
              </a:ext>
            </a:extLst>
          </xdr:cNvPr>
          <xdr:cNvGrpSpPr/>
        </xdr:nvGrpSpPr>
        <xdr:grpSpPr>
          <a:xfrm>
            <a:off x="2230419" y="2520427"/>
            <a:ext cx="8340762" cy="2456778"/>
            <a:chOff x="2202180" y="1203960"/>
            <a:chExt cx="3939540" cy="241554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304EB0EB-19A8-C69D-D9D9-167F7CF44E86}"/>
                </a:ext>
              </a:extLst>
            </xdr:cNvPr>
            <xdr:cNvSpPr/>
          </xdr:nvSpPr>
          <xdr:spPr>
            <a:xfrm>
              <a:off x="2202180" y="1203960"/>
              <a:ext cx="3939540" cy="2415540"/>
            </a:xfrm>
            <a:prstGeom prst="roundRect">
              <a:avLst>
                <a:gd name="adj" fmla="val 9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DEB0970A-81ED-2B82-B082-E78B98D48AAD}"/>
                </a:ext>
              </a:extLst>
            </xdr:cNvPr>
            <xdr:cNvGraphicFramePr>
              <a:graphicFrameLocks/>
            </xdr:cNvGraphicFramePr>
          </xdr:nvGraphicFramePr>
          <xdr:xfrm>
            <a:off x="2316480" y="1688536"/>
            <a:ext cx="3643415" cy="18208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35656CDF-4322-8C01-E440-0C1DCA6026C6}"/>
              </a:ext>
            </a:extLst>
          </xdr:cNvPr>
          <xdr:cNvSpPr/>
        </xdr:nvSpPr>
        <xdr:spPr>
          <a:xfrm>
            <a:off x="2277035" y="2563906"/>
            <a:ext cx="8247529" cy="332190"/>
          </a:xfrm>
          <a:prstGeom prst="round2SameRect">
            <a:avLst>
              <a:gd name="adj1" fmla="val 4174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 - Auto Renewal</a:t>
            </a:r>
          </a:p>
        </xdr:txBody>
      </xdr:sp>
    </xdr:grpSp>
    <xdr:clientData/>
  </xdr:twoCellAnchor>
  <xdr:twoCellAnchor editAs="absolute">
    <xdr:from>
      <xdr:col>0</xdr:col>
      <xdr:colOff>150607</xdr:colOff>
      <xdr:row>16</xdr:row>
      <xdr:rowOff>116542</xdr:rowOff>
    </xdr:from>
    <xdr:to>
      <xdr:col>0</xdr:col>
      <xdr:colOff>1800114</xdr:colOff>
      <xdr:row>18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39824CE-C3D8-4844-8318-FB1AAE06B440}"/>
            </a:ext>
          </a:extLst>
        </xdr:cNvPr>
        <xdr:cNvSpPr/>
      </xdr:nvSpPr>
      <xdr:spPr>
        <a:xfrm>
          <a:off x="150607" y="3476962"/>
          <a:ext cx="1649507" cy="249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 Welcome, Bob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627698</xdr:colOff>
      <xdr:row>12</xdr:row>
      <xdr:rowOff>71719</xdr:rowOff>
    </xdr:from>
    <xdr:to>
      <xdr:col>0</xdr:col>
      <xdr:colOff>1323023</xdr:colOff>
      <xdr:row>16</xdr:row>
      <xdr:rowOff>17482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CE2776FA-172D-4EBC-8C42-B9F604B7C9EE}"/>
            </a:ext>
          </a:extLst>
        </xdr:cNvPr>
        <xdr:cNvSpPr/>
      </xdr:nvSpPr>
      <xdr:spPr>
        <a:xfrm>
          <a:off x="627698" y="2700619"/>
          <a:ext cx="695325" cy="677283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16</xdr:col>
      <xdr:colOff>89648</xdr:colOff>
      <xdr:row>7</xdr:row>
      <xdr:rowOff>107576</xdr:rowOff>
    </xdr:from>
    <xdr:to>
      <xdr:col>25</xdr:col>
      <xdr:colOff>394448</xdr:colOff>
      <xdr:row>33</xdr:row>
      <xdr:rowOff>125506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8AA5513-D59B-49D9-BEBD-F909046DBCE7}"/>
            </a:ext>
          </a:extLst>
        </xdr:cNvPr>
        <xdr:cNvGrpSpPr/>
      </xdr:nvGrpSpPr>
      <xdr:grpSpPr>
        <a:xfrm>
          <a:off x="10721789" y="1577788"/>
          <a:ext cx="5791200" cy="4921624"/>
          <a:chOff x="10763026" y="1594821"/>
          <a:chExt cx="5791200" cy="402291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6C69F64-404F-62A0-EE31-129D299CC5F9}"/>
              </a:ext>
            </a:extLst>
          </xdr:cNvPr>
          <xdr:cNvGrpSpPr/>
        </xdr:nvGrpSpPr>
        <xdr:grpSpPr>
          <a:xfrm>
            <a:off x="10763026" y="1594821"/>
            <a:ext cx="5791200" cy="4022912"/>
            <a:chOff x="2257314" y="2520427"/>
            <a:chExt cx="8340762" cy="2456778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C1231B36-2D37-799A-5A3E-3972F40C0DEF}"/>
                </a:ext>
              </a:extLst>
            </xdr:cNvPr>
            <xdr:cNvSpPr/>
          </xdr:nvSpPr>
          <xdr:spPr>
            <a:xfrm>
              <a:off x="2257314" y="2520427"/>
              <a:ext cx="8340762" cy="2456778"/>
            </a:xfrm>
            <a:prstGeom prst="roundRect">
              <a:avLst>
                <a:gd name="adj" fmla="val 410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A1C63141-BD71-601E-17C9-52B885C400FD}"/>
                </a:ext>
              </a:extLst>
            </xdr:cNvPr>
            <xdr:cNvSpPr/>
          </xdr:nvSpPr>
          <xdr:spPr>
            <a:xfrm>
              <a:off x="2311185" y="2542207"/>
              <a:ext cx="8242369" cy="179705"/>
            </a:xfrm>
            <a:prstGeom prst="round2SameRect">
              <a:avLst>
                <a:gd name="adj1" fmla="val 3392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latin typeface="Segoe UI" panose="020B0502040204020203" pitchFamily="34" charset="0"/>
                  <a:cs typeface="Segoe UI" panose="020B0502040204020203" pitchFamily="34" charset="0"/>
                </a:rPr>
                <a:t>Monthly Sales</a:t>
              </a:r>
              <a:endParaRPr lang="pt-BR" sz="1400" baseline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8835B07A-5144-E5AB-0DE1-BA912644469D}"/>
              </a:ext>
            </a:extLst>
          </xdr:cNvPr>
          <xdr:cNvGraphicFramePr>
            <a:graphicFrameLocks/>
          </xdr:cNvGraphicFramePr>
        </xdr:nvGraphicFramePr>
        <xdr:xfrm>
          <a:off x="10825779" y="2307965"/>
          <a:ext cx="5674659" cy="3033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1</xdr:col>
      <xdr:colOff>222773</xdr:colOff>
      <xdr:row>13</xdr:row>
      <xdr:rowOff>152398</xdr:rowOff>
    </xdr:from>
    <xdr:to>
      <xdr:col>8</xdr:col>
      <xdr:colOff>316006</xdr:colOff>
      <xdr:row>18</xdr:row>
      <xdr:rowOff>100403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113E8AA-DDCE-4DE3-A33F-F90AD4CFA647}"/>
            </a:ext>
          </a:extLst>
        </xdr:cNvPr>
        <xdr:cNvGrpSpPr/>
      </xdr:nvGrpSpPr>
      <xdr:grpSpPr>
        <a:xfrm>
          <a:off x="2239832" y="2940422"/>
          <a:ext cx="3992880" cy="844475"/>
          <a:chOff x="2270760" y="1143000"/>
          <a:chExt cx="3992880" cy="1219200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2B85317E-C203-A6F4-CC21-2486056FF945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63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44FF856-6FEB-D2BE-DE38-C045F948059E}"/>
              </a:ext>
            </a:extLst>
          </xdr:cNvPr>
          <xdr:cNvSpPr/>
        </xdr:nvSpPr>
        <xdr:spPr>
          <a:xfrm>
            <a:off x="3346076" y="1774619"/>
            <a:ext cx="1828801" cy="54864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46C99E-A5DA-48DC-B105-2F0AA383A514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33,45%</a:t>
            </a:fld>
            <a:endParaRPr lang="pt-BR" sz="32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4D205AB6-2ED9-0915-5264-60E1195B4280}"/>
              </a:ext>
            </a:extLst>
          </xdr:cNvPr>
          <xdr:cNvSpPr/>
        </xdr:nvSpPr>
        <xdr:spPr>
          <a:xfrm>
            <a:off x="2299234" y="1169868"/>
            <a:ext cx="3939581" cy="519745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Add-on Adoption – EA Play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13896</xdr:colOff>
      <xdr:row>13</xdr:row>
      <xdr:rowOff>152398</xdr:rowOff>
    </xdr:from>
    <xdr:to>
      <xdr:col>15</xdr:col>
      <xdr:colOff>509196</xdr:colOff>
      <xdr:row>18</xdr:row>
      <xdr:rowOff>100404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547F797-F8FC-4DAD-89F2-D960FB6EE4F7}"/>
            </a:ext>
          </a:extLst>
        </xdr:cNvPr>
        <xdr:cNvGrpSpPr/>
      </xdr:nvGrpSpPr>
      <xdr:grpSpPr>
        <a:xfrm>
          <a:off x="6540202" y="2940422"/>
          <a:ext cx="3991535" cy="844476"/>
          <a:chOff x="2261792" y="1143000"/>
          <a:chExt cx="3992880" cy="1219200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840955C6-46A0-129E-FD0F-F3DD80E02402}"/>
              </a:ext>
            </a:extLst>
          </xdr:cNvPr>
          <xdr:cNvSpPr/>
        </xdr:nvSpPr>
        <xdr:spPr>
          <a:xfrm>
            <a:off x="2261792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67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42AF6F8D-CC36-6F3D-1DF3-07845F904593}"/>
              </a:ext>
            </a:extLst>
          </xdr:cNvPr>
          <xdr:cNvSpPr/>
        </xdr:nvSpPr>
        <xdr:spPr>
          <a:xfrm>
            <a:off x="3243309" y="1774618"/>
            <a:ext cx="2012006" cy="548640"/>
          </a:xfrm>
          <a:prstGeom prst="roundRect">
            <a:avLst>
              <a:gd name="adj" fmla="val 909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B41FFD-FA1C-4628-B6EE-B429B87C9A58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65,87%</a:t>
            </a:fld>
            <a:endParaRPr lang="pt-BR" sz="32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8E58174F-7476-2F9E-94F7-F22BD35F52B0}"/>
              </a:ext>
            </a:extLst>
          </xdr:cNvPr>
          <xdr:cNvSpPr/>
        </xdr:nvSpPr>
        <xdr:spPr>
          <a:xfrm>
            <a:off x="2299234" y="1169868"/>
            <a:ext cx="3939581" cy="519745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Add-on Adoption – Minecraft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6</xdr:col>
      <xdr:colOff>451373</xdr:colOff>
      <xdr:row>7</xdr:row>
      <xdr:rowOff>107576</xdr:rowOff>
    </xdr:from>
    <xdr:to>
      <xdr:col>10</xdr:col>
      <xdr:colOff>425825</xdr:colOff>
      <xdr:row>13</xdr:row>
      <xdr:rowOff>1792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A41ED35C-69C6-45A3-820C-AFDA6158D63F}"/>
            </a:ext>
          </a:extLst>
        </xdr:cNvPr>
        <xdr:cNvGrpSpPr/>
      </xdr:nvGrpSpPr>
      <xdr:grpSpPr>
        <a:xfrm>
          <a:off x="5148879" y="1577788"/>
          <a:ext cx="2412852" cy="1212028"/>
          <a:chOff x="2270760" y="1143000"/>
          <a:chExt cx="3992880" cy="1219200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ACA82298-E2E7-AAB6-4C5E-1389B1CA3071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8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122E2CEC-229F-7489-62C4-F1B879EB223E}"/>
              </a:ext>
            </a:extLst>
          </xdr:cNvPr>
          <xdr:cNvSpPr/>
        </xdr:nvSpPr>
        <xdr:spPr>
          <a:xfrm>
            <a:off x="4090291" y="1783261"/>
            <a:ext cx="1994335" cy="305115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818756-D318-496C-B4B6-8E42D1649B46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R$2.940,00</a:t>
            </a:fld>
            <a:endParaRPr lang="pt-BR" sz="24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8" name="Retângulo: Cantos Superiores Arredondados 47">
            <a:extLst>
              <a:ext uri="{FF2B5EF4-FFF2-40B4-BE49-F238E27FC236}">
                <a16:creationId xmlns:a16="http://schemas.microsoft.com/office/drawing/2014/main" id="{F7289F65-F496-9786-EF08-6BEAA1470A37}"/>
              </a:ext>
            </a:extLst>
          </xdr:cNvPr>
          <xdr:cNvSpPr/>
        </xdr:nvSpPr>
        <xdr:spPr>
          <a:xfrm>
            <a:off x="2299234" y="1169870"/>
            <a:ext cx="3939581" cy="353396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Sales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EA Play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303455</xdr:colOff>
      <xdr:row>7</xdr:row>
      <xdr:rowOff>107576</xdr:rowOff>
    </xdr:from>
    <xdr:to>
      <xdr:col>15</xdr:col>
      <xdr:colOff>439272</xdr:colOff>
      <xdr:row>13</xdr:row>
      <xdr:rowOff>1792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80D8E7FA-F3F3-44A8-9580-32439D4AE878}"/>
            </a:ext>
          </a:extLst>
        </xdr:cNvPr>
        <xdr:cNvGrpSpPr/>
      </xdr:nvGrpSpPr>
      <xdr:grpSpPr>
        <a:xfrm>
          <a:off x="8048961" y="1577788"/>
          <a:ext cx="2412852" cy="1212028"/>
          <a:chOff x="2270760" y="1143000"/>
          <a:chExt cx="3992880" cy="1219200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CAD71BEC-25FE-5451-9573-F02277000FC1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0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B858839A-1AE0-8C6E-7CC0-8D80AD282717}"/>
              </a:ext>
            </a:extLst>
          </xdr:cNvPr>
          <xdr:cNvSpPr/>
        </xdr:nvSpPr>
        <xdr:spPr>
          <a:xfrm>
            <a:off x="4053203" y="1783261"/>
            <a:ext cx="2031422" cy="305115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92B485-2FEA-43C3-9FFB-D57A2066CCE4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R$3.880,00</a:t>
            </a:fld>
            <a:endParaRPr lang="pt-BR" sz="24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4F1F7D27-615A-9F19-D451-774EA913662E}"/>
              </a:ext>
            </a:extLst>
          </xdr:cNvPr>
          <xdr:cNvSpPr/>
        </xdr:nvSpPr>
        <xdr:spPr>
          <a:xfrm>
            <a:off x="2299234" y="1169870"/>
            <a:ext cx="3939581" cy="353396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Sales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Minecraft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231737</xdr:colOff>
      <xdr:row>7</xdr:row>
      <xdr:rowOff>107576</xdr:rowOff>
    </xdr:from>
    <xdr:to>
      <xdr:col>5</xdr:col>
      <xdr:colOff>573742</xdr:colOff>
      <xdr:row>13</xdr:row>
      <xdr:rowOff>1792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C1BD10B1-B9BC-444C-9B26-4378BA3C647C}"/>
            </a:ext>
          </a:extLst>
        </xdr:cNvPr>
        <xdr:cNvGrpSpPr/>
      </xdr:nvGrpSpPr>
      <xdr:grpSpPr>
        <a:xfrm>
          <a:off x="2248796" y="1577788"/>
          <a:ext cx="2412852" cy="1212028"/>
          <a:chOff x="2270760" y="1143000"/>
          <a:chExt cx="3992880" cy="1219200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9F9DE5E1-C9BA-5113-FE0C-D41393B2D160}"/>
              </a:ext>
            </a:extLst>
          </xdr:cNvPr>
          <xdr:cNvSpPr/>
        </xdr:nvSpPr>
        <xdr:spPr>
          <a:xfrm>
            <a:off x="2270760" y="1143000"/>
            <a:ext cx="3992880" cy="1219200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5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1CC3AA93-2709-D30B-7668-CBBB3F2BD6FF}"/>
              </a:ext>
            </a:extLst>
          </xdr:cNvPr>
          <xdr:cNvSpPr/>
        </xdr:nvSpPr>
        <xdr:spPr>
          <a:xfrm>
            <a:off x="3810771" y="1675048"/>
            <a:ext cx="2185836" cy="495976"/>
          </a:xfrm>
          <a:prstGeom prst="roundRect">
            <a:avLst>
              <a:gd name="adj" fmla="val 909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CE8CB59-DD07-4A5C-811E-2A765A5C3DCE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R$7.633,00</a:t>
            </a:fld>
            <a:endParaRPr lang="pt-BR" sz="20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6" name="Retângulo: Cantos Superiores Arredondados 55">
            <a:extLst>
              <a:ext uri="{FF2B5EF4-FFF2-40B4-BE49-F238E27FC236}">
                <a16:creationId xmlns:a16="http://schemas.microsoft.com/office/drawing/2014/main" id="{92F91E79-67ED-9F46-6D4D-84446455B5F6}"/>
              </a:ext>
            </a:extLst>
          </xdr:cNvPr>
          <xdr:cNvSpPr/>
        </xdr:nvSpPr>
        <xdr:spPr>
          <a:xfrm>
            <a:off x="2299234" y="1169870"/>
            <a:ext cx="3939581" cy="353396"/>
          </a:xfrm>
          <a:prstGeom prst="round2SameRect">
            <a:avLst>
              <a:gd name="adj1" fmla="val 2922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 Sales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190628</xdr:colOff>
      <xdr:row>9</xdr:row>
      <xdr:rowOff>5123</xdr:rowOff>
    </xdr:from>
    <xdr:to>
      <xdr:col>3</xdr:col>
      <xdr:colOff>288792</xdr:colOff>
      <xdr:row>12</xdr:row>
      <xdr:rowOff>77286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BF9F9-F172-49B7-8716-1B3D82008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4" t="18835" r="71237" b="23403"/>
        <a:stretch>
          <a:fillRect/>
        </a:stretch>
      </xdr:blipFill>
      <xdr:spPr>
        <a:xfrm>
          <a:off x="2454857" y="2095180"/>
          <a:ext cx="707764" cy="627335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</xdr:row>
      <xdr:rowOff>152401</xdr:rowOff>
    </xdr:from>
    <xdr:to>
      <xdr:col>0</xdr:col>
      <xdr:colOff>1938746</xdr:colOff>
      <xdr:row>1</xdr:row>
      <xdr:rowOff>468087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EC482ECD-6401-4296-BD9E-6945A476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348344"/>
          <a:ext cx="1862546" cy="315686"/>
        </a:xfrm>
        <a:prstGeom prst="rect">
          <a:avLst/>
        </a:prstGeom>
      </xdr:spPr>
    </xdr:pic>
    <xdr:clientData/>
  </xdr:twoCellAnchor>
  <xdr:twoCellAnchor editAs="oneCell">
    <xdr:from>
      <xdr:col>6</xdr:col>
      <xdr:colOff>533303</xdr:colOff>
      <xdr:row>7</xdr:row>
      <xdr:rowOff>412375</xdr:rowOff>
    </xdr:from>
    <xdr:to>
      <xdr:col>8</xdr:col>
      <xdr:colOff>385516</xdr:colOff>
      <xdr:row>13</xdr:row>
      <xdr:rowOff>87085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10CB3B96-CDD5-41E9-9764-B2A561C8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5932" y="1892832"/>
          <a:ext cx="1071413" cy="1024539"/>
        </a:xfrm>
        <a:prstGeom prst="rect">
          <a:avLst/>
        </a:prstGeom>
      </xdr:spPr>
    </xdr:pic>
    <xdr:clientData/>
  </xdr:twoCellAnchor>
  <xdr:twoCellAnchor>
    <xdr:from>
      <xdr:col>12</xdr:col>
      <xdr:colOff>183712</xdr:colOff>
      <xdr:row>9</xdr:row>
      <xdr:rowOff>20490</xdr:rowOff>
    </xdr:from>
    <xdr:to>
      <xdr:col>13</xdr:col>
      <xdr:colOff>129609</xdr:colOff>
      <xdr:row>12</xdr:row>
      <xdr:rowOff>50224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F664031F-4534-4728-B069-52E43C35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0655" y="2110547"/>
          <a:ext cx="555497" cy="5849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" refreshedDate="45817.505939814815" createdVersion="8" refreshedVersion="8" minRefreshableVersion="3" recordCount="295" xr:uid="{167CDBE5-C7DD-46F4-9F70-C7D79EC84B4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371452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E5C4C-9BA5-454C-A9D6-C662598833D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Auto Renewal">
  <location ref="B46:C59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164"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164"/>
  </dataField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E856A-F557-4BEB-84CC-09C9AE17473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uto Renewal">
  <location ref="B36:C4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89929-00BA-40E9-BE96-C2E4E68CF58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uto Renewal">
  <location ref="B24:C28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4EB92-B940-4D30-98B8-7EA534FA2F8E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Auto Renewal">
  <location ref="B12:C1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DA229BB-7C50-41C7-95B8-8934B0A28BCB}" sourceName="Subscription Type">
  <pivotTables>
    <pivotTable tabId="3" name="tbl_annual_total"/>
    <pivotTable tabId="3" name="tbl_easeasonpass_total"/>
    <pivotTable tabId="3" name="Tabela dinâmica3"/>
    <pivotTable tabId="3" name="Tabela dinâmica4"/>
  </pivotTables>
  <data>
    <tabular pivotCacheId="37145253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A807919-378F-42B2-A562-F04500783723}" cache="SegmentaçãodeDados_Subscription_Type" caption="Subscription Type" style="SlicerStyleLight6 2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DE2C891-F646-4058-BA67-257690B3BE0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38"/>
  <sheetViews>
    <sheetView showGridLines="0" topLeftCell="A15" zoomScaleNormal="100" workbookViewId="0">
      <selection activeCell="C32" sqref="C32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6</v>
      </c>
      <c r="E5" s="7" t="s">
        <v>4</v>
      </c>
      <c r="F5" t="s">
        <v>5</v>
      </c>
    </row>
    <row r="6" spans="2:16" x14ac:dyDescent="0.3">
      <c r="B6" s="4" t="s">
        <v>346</v>
      </c>
      <c r="C6" t="s">
        <v>6</v>
      </c>
    </row>
    <row r="7" spans="2:16" x14ac:dyDescent="0.3">
      <c r="B7" s="5" t="s">
        <v>317</v>
      </c>
      <c r="C7" t="s">
        <v>7</v>
      </c>
    </row>
    <row r="8" spans="2:16" x14ac:dyDescent="0.3">
      <c r="B8" s="6" t="s">
        <v>3</v>
      </c>
      <c r="C8" t="s">
        <v>7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  <row r="33" spans="6:10" x14ac:dyDescent="0.3">
      <c r="F33" s="4"/>
      <c r="G33" s="4"/>
      <c r="H33" s="4"/>
      <c r="I33" s="4"/>
      <c r="J33" s="4"/>
    </row>
    <row r="34" spans="6:10" x14ac:dyDescent="0.3">
      <c r="F34" s="4"/>
      <c r="G34" s="4"/>
      <c r="H34" s="4"/>
      <c r="I34" s="4"/>
      <c r="J34" s="4"/>
    </row>
    <row r="35" spans="6:10" x14ac:dyDescent="0.3">
      <c r="F35" s="4"/>
      <c r="G35" s="4"/>
      <c r="H35" s="4"/>
      <c r="I35" s="4"/>
      <c r="J35" s="4"/>
    </row>
    <row r="36" spans="6:10" x14ac:dyDescent="0.3">
      <c r="F36" s="4"/>
      <c r="G36" s="4"/>
      <c r="H36" s="4"/>
      <c r="I36" s="4"/>
      <c r="J36" s="4"/>
    </row>
    <row r="37" spans="6:10" x14ac:dyDescent="0.3">
      <c r="F37" s="4"/>
      <c r="G37" s="4"/>
      <c r="H37" s="4"/>
      <c r="I37" s="4"/>
      <c r="J37" s="4"/>
    </row>
    <row r="38" spans="6:10" x14ac:dyDescent="0.3">
      <c r="F38" s="4"/>
      <c r="G38" s="4"/>
      <c r="H38" s="4"/>
      <c r="I38" s="4"/>
      <c r="J38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85" zoomScaleNormal="85" workbookViewId="0">
      <selection activeCell="F1" sqref="F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5.5546875" bestFit="1" customWidth="1"/>
  </cols>
  <sheetData>
    <row r="1" spans="1:13" ht="28.8" x14ac:dyDescent="0.3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3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x14ac:dyDescent="0.3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x14ac:dyDescent="0.3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77"/>
  <sheetViews>
    <sheetView showGridLines="0" topLeftCell="A19" workbookViewId="0">
      <selection activeCell="E15" sqref="E15"/>
    </sheetView>
  </sheetViews>
  <sheetFormatPr defaultRowHeight="14.4" x14ac:dyDescent="0.3"/>
  <cols>
    <col min="2" max="2" width="14.33203125" bestFit="1" customWidth="1"/>
    <col min="3" max="4" width="17.88671875" bestFit="1" customWidth="1"/>
    <col min="5" max="5" width="10.21875" bestFit="1" customWidth="1"/>
    <col min="6" max="6" width="10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5" x14ac:dyDescent="0.3">
      <c r="B3" t="s">
        <v>311</v>
      </c>
    </row>
    <row r="5" spans="2:5" x14ac:dyDescent="0.3">
      <c r="B5" t="s">
        <v>312</v>
      </c>
    </row>
    <row r="6" spans="2:5" x14ac:dyDescent="0.3">
      <c r="B6" t="s">
        <v>316</v>
      </c>
    </row>
    <row r="10" spans="2:5" x14ac:dyDescent="0.3">
      <c r="B10" s="13" t="s">
        <v>14</v>
      </c>
      <c r="C10" t="s">
        <v>315</v>
      </c>
    </row>
    <row r="12" spans="2:5" x14ac:dyDescent="0.3">
      <c r="B12" s="13" t="s">
        <v>13</v>
      </c>
      <c r="C12" t="s">
        <v>313</v>
      </c>
    </row>
    <row r="13" spans="2:5" x14ac:dyDescent="0.3">
      <c r="B13" s="14" t="s">
        <v>21</v>
      </c>
      <c r="C13" s="12">
        <v>3847</v>
      </c>
    </row>
    <row r="14" spans="2:5" x14ac:dyDescent="0.3">
      <c r="B14" s="14" t="s">
        <v>17</v>
      </c>
      <c r="C14" s="12">
        <v>3786</v>
      </c>
    </row>
    <row r="15" spans="2:5" x14ac:dyDescent="0.3">
      <c r="B15" s="14" t="s">
        <v>314</v>
      </c>
      <c r="C15" s="12">
        <v>7633</v>
      </c>
      <c r="E15" s="16">
        <f>GETPIVOTDATA("Total Value",$B$12)</f>
        <v>7633</v>
      </c>
    </row>
    <row r="19" spans="2:5" x14ac:dyDescent="0.3">
      <c r="B19" t="s">
        <v>319</v>
      </c>
    </row>
    <row r="20" spans="2:5" x14ac:dyDescent="0.3">
      <c r="B20" t="s">
        <v>320</v>
      </c>
    </row>
    <row r="22" spans="2:5" x14ac:dyDescent="0.3">
      <c r="B22" s="13" t="s">
        <v>14</v>
      </c>
      <c r="C22" t="s">
        <v>315</v>
      </c>
    </row>
    <row r="24" spans="2:5" x14ac:dyDescent="0.3">
      <c r="B24" s="13" t="s">
        <v>13</v>
      </c>
      <c r="C24" t="s">
        <v>321</v>
      </c>
    </row>
    <row r="25" spans="2:5" x14ac:dyDescent="0.3">
      <c r="B25" s="14" t="s">
        <v>20</v>
      </c>
      <c r="C25" s="23">
        <v>0</v>
      </c>
    </row>
    <row r="26" spans="2:5" x14ac:dyDescent="0.3">
      <c r="B26" s="14" t="s">
        <v>24</v>
      </c>
      <c r="C26" s="23">
        <v>0</v>
      </c>
    </row>
    <row r="27" spans="2:5" x14ac:dyDescent="0.3">
      <c r="B27" s="14" t="s">
        <v>16</v>
      </c>
      <c r="C27" s="23">
        <v>2940</v>
      </c>
    </row>
    <row r="28" spans="2:5" x14ac:dyDescent="0.3">
      <c r="B28" s="14" t="s">
        <v>314</v>
      </c>
      <c r="C28" s="23">
        <v>2940</v>
      </c>
      <c r="E28" s="16">
        <f>GETPIVOTDATA("EA Play Season Pass
Price",$B$24)</f>
        <v>2940</v>
      </c>
    </row>
    <row r="31" spans="2:5" x14ac:dyDescent="0.3">
      <c r="B31" s="14" t="s">
        <v>322</v>
      </c>
    </row>
    <row r="34" spans="2:5" x14ac:dyDescent="0.3">
      <c r="B34" s="13" t="s">
        <v>14</v>
      </c>
      <c r="C34" t="s">
        <v>315</v>
      </c>
    </row>
    <row r="36" spans="2:5" x14ac:dyDescent="0.3">
      <c r="B36" s="13" t="s">
        <v>13</v>
      </c>
      <c r="C36" t="s">
        <v>323</v>
      </c>
    </row>
    <row r="37" spans="2:5" x14ac:dyDescent="0.3">
      <c r="B37" s="14" t="s">
        <v>20</v>
      </c>
      <c r="C37" s="12">
        <v>0</v>
      </c>
    </row>
    <row r="38" spans="2:5" x14ac:dyDescent="0.3">
      <c r="B38" s="14" t="s">
        <v>24</v>
      </c>
      <c r="C38" s="12">
        <v>1920</v>
      </c>
    </row>
    <row r="39" spans="2:5" x14ac:dyDescent="0.3">
      <c r="B39" s="14" t="s">
        <v>16</v>
      </c>
      <c r="C39" s="12">
        <v>1960</v>
      </c>
    </row>
    <row r="40" spans="2:5" x14ac:dyDescent="0.3">
      <c r="B40" s="14" t="s">
        <v>314</v>
      </c>
      <c r="C40" s="12">
        <v>3880</v>
      </c>
      <c r="E40" s="16">
        <f>GETPIVOTDATA("Minecraft Season Pass Price",$B$36)</f>
        <v>3880</v>
      </c>
    </row>
    <row r="44" spans="2:5" x14ac:dyDescent="0.3">
      <c r="B44" t="s">
        <v>325</v>
      </c>
    </row>
    <row r="46" spans="2:5" x14ac:dyDescent="0.3">
      <c r="B46" s="13" t="s">
        <v>13</v>
      </c>
      <c r="C46" t="s">
        <v>313</v>
      </c>
    </row>
    <row r="47" spans="2:5" x14ac:dyDescent="0.3">
      <c r="B47" s="14" t="s">
        <v>326</v>
      </c>
      <c r="C47" s="12">
        <v>65</v>
      </c>
    </row>
    <row r="48" spans="2:5" x14ac:dyDescent="0.3">
      <c r="B48" s="14" t="s">
        <v>337</v>
      </c>
      <c r="C48" s="12">
        <v>82</v>
      </c>
    </row>
    <row r="49" spans="2:3" x14ac:dyDescent="0.3">
      <c r="B49" s="14" t="s">
        <v>327</v>
      </c>
      <c r="C49" s="12">
        <v>801</v>
      </c>
    </row>
    <row r="50" spans="2:3" x14ac:dyDescent="0.3">
      <c r="B50" s="14" t="s">
        <v>328</v>
      </c>
      <c r="C50" s="12">
        <v>782</v>
      </c>
    </row>
    <row r="51" spans="2:3" x14ac:dyDescent="0.3">
      <c r="B51" s="14" t="s">
        <v>329</v>
      </c>
      <c r="C51" s="12">
        <v>777</v>
      </c>
    </row>
    <row r="52" spans="2:3" x14ac:dyDescent="0.3">
      <c r="B52" s="14" t="s">
        <v>330</v>
      </c>
      <c r="C52" s="12">
        <v>770</v>
      </c>
    </row>
    <row r="53" spans="2:3" x14ac:dyDescent="0.3">
      <c r="B53" s="14" t="s">
        <v>331</v>
      </c>
      <c r="C53" s="12">
        <v>784</v>
      </c>
    </row>
    <row r="54" spans="2:3" x14ac:dyDescent="0.3">
      <c r="B54" s="14" t="s">
        <v>332</v>
      </c>
      <c r="C54" s="12">
        <v>787</v>
      </c>
    </row>
    <row r="55" spans="2:3" x14ac:dyDescent="0.3">
      <c r="B55" s="14" t="s">
        <v>333</v>
      </c>
      <c r="C55" s="12">
        <v>780</v>
      </c>
    </row>
    <row r="56" spans="2:3" x14ac:dyDescent="0.3">
      <c r="B56" s="14" t="s">
        <v>334</v>
      </c>
      <c r="C56" s="12">
        <v>832</v>
      </c>
    </row>
    <row r="57" spans="2:3" x14ac:dyDescent="0.3">
      <c r="B57" s="14" t="s">
        <v>335</v>
      </c>
      <c r="C57" s="12">
        <v>784</v>
      </c>
    </row>
    <row r="58" spans="2:3" x14ac:dyDescent="0.3">
      <c r="B58" s="14" t="s">
        <v>336</v>
      </c>
      <c r="C58" s="12">
        <v>389</v>
      </c>
    </row>
    <row r="59" spans="2:3" x14ac:dyDescent="0.3">
      <c r="B59" s="14" t="s">
        <v>314</v>
      </c>
      <c r="C59" s="12">
        <v>7633</v>
      </c>
    </row>
    <row r="61" spans="2:3" x14ac:dyDescent="0.3">
      <c r="B61" s="14" t="s">
        <v>338</v>
      </c>
    </row>
    <row r="63" spans="2:3" x14ac:dyDescent="0.3">
      <c r="B63" s="21">
        <f>COUNTIF(B̳ases!H2:H294,"Yes") / COUNTA(B̳ases!H2:H294)</f>
        <v>0.33447098976109213</v>
      </c>
    </row>
    <row r="65" spans="2:5" x14ac:dyDescent="0.3">
      <c r="B65" t="s">
        <v>339</v>
      </c>
    </row>
    <row r="67" spans="2:5" x14ac:dyDescent="0.3">
      <c r="B67" s="21">
        <f>COUNTIF(B̳ases!J2:J294,"Yes") / COUNTA(B̳ases!J2:J294)</f>
        <v>0.65870307167235498</v>
      </c>
    </row>
    <row r="69" spans="2:5" x14ac:dyDescent="0.3">
      <c r="B69" t="s">
        <v>340</v>
      </c>
    </row>
    <row r="71" spans="2:5" x14ac:dyDescent="0.3">
      <c r="B71" s="16">
        <f>SUM(B̳ases!M2:M294) / COUNTA(B̳ases!A2:A294)</f>
        <v>25.986348122866893</v>
      </c>
      <c r="D71" t="s">
        <v>341</v>
      </c>
      <c r="E71">
        <f>COUNTA(B̳ases!A2:A294)</f>
        <v>293</v>
      </c>
    </row>
    <row r="72" spans="2:5" x14ac:dyDescent="0.3">
      <c r="D72" t="s">
        <v>342</v>
      </c>
      <c r="E72">
        <f>COUNTA(_xlfn.UNIQUE(B̳ases!A2:A294))</f>
        <v>293</v>
      </c>
    </row>
    <row r="74" spans="2:5" x14ac:dyDescent="0.3">
      <c r="B74" t="s">
        <v>343</v>
      </c>
    </row>
    <row r="76" spans="2:5" x14ac:dyDescent="0.3">
      <c r="B76" t="s">
        <v>344</v>
      </c>
      <c r="C76" s="21">
        <f>COUNTIF(B̳ases!E2:E294,"No") / E71</f>
        <v>0.49829351535836175</v>
      </c>
    </row>
    <row r="77" spans="2:5" x14ac:dyDescent="0.3">
      <c r="B77" t="s">
        <v>345</v>
      </c>
      <c r="C77" s="21">
        <f>COUNTIF(B̳ases!E2:E294,"Yes")/E71</f>
        <v>0.50170648464163825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301"/>
  <sheetViews>
    <sheetView showGridLines="0" zoomScale="85" zoomScaleNormal="85" workbookViewId="0">
      <selection activeCell="S2" sqref="S2"/>
    </sheetView>
  </sheetViews>
  <sheetFormatPr defaultRowHeight="14.4" x14ac:dyDescent="0.3"/>
  <cols>
    <col min="1" max="1" width="29.44140625" style="4" customWidth="1"/>
    <col min="2" max="2" width="3.5546875" customWidth="1"/>
    <col min="12" max="12" width="6.5546875" customWidth="1"/>
  </cols>
  <sheetData>
    <row r="1" spans="1:23" ht="15" customHeight="1" x14ac:dyDescent="0.3"/>
    <row r="2" spans="1:23" ht="47.4" customHeight="1" thickBot="1" x14ac:dyDescent="0.6">
      <c r="C2" s="19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</row>
    <row r="3" spans="1:23" ht="15" customHeight="1" thickTop="1" x14ac:dyDescent="0.3">
      <c r="C3" s="15"/>
    </row>
    <row r="4" spans="1:23" s="7" customFormat="1" ht="8.25" customHeight="1" x14ac:dyDescent="0.3">
      <c r="A4" s="4"/>
    </row>
    <row r="5" spans="1:23" s="7" customFormat="1" ht="7.2" customHeight="1" x14ac:dyDescent="0.3">
      <c r="A5" s="4"/>
    </row>
    <row r="6" spans="1:23" s="7" customFormat="1" x14ac:dyDescent="0.3">
      <c r="A6" s="4"/>
      <c r="C6" s="20" t="s">
        <v>324</v>
      </c>
    </row>
    <row r="7" spans="1:23" s="7" customFormat="1" ht="9.6" customHeight="1" x14ac:dyDescent="0.3">
      <c r="A7" s="4"/>
    </row>
    <row r="8" spans="1:23" s="7" customFormat="1" ht="33" customHeight="1" x14ac:dyDescent="0.3">
      <c r="A8" s="4"/>
    </row>
    <row r="9" spans="1:23" s="7" customFormat="1" x14ac:dyDescent="0.3">
      <c r="A9" s="4"/>
    </row>
    <row r="10" spans="1:23" s="7" customFormat="1" x14ac:dyDescent="0.3">
      <c r="A10" s="4"/>
    </row>
    <row r="11" spans="1:23" s="7" customFormat="1" x14ac:dyDescent="0.3">
      <c r="A11" s="4"/>
    </row>
    <row r="12" spans="1:23" s="7" customFormat="1" x14ac:dyDescent="0.3">
      <c r="A12" s="4"/>
    </row>
    <row r="13" spans="1:23" s="7" customFormat="1" x14ac:dyDescent="0.3">
      <c r="A13" s="4"/>
    </row>
    <row r="14" spans="1:23" s="7" customFormat="1" x14ac:dyDescent="0.3">
      <c r="A14" s="4"/>
    </row>
    <row r="15" spans="1:23" s="7" customFormat="1" x14ac:dyDescent="0.3">
      <c r="A15" s="4"/>
    </row>
    <row r="16" spans="1:23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633A-4F41-4C4C-B77A-32951C5D883A}">
  <dimension ref="A1:W301"/>
  <sheetViews>
    <sheetView showGridLines="0" showRowColHeaders="0" tabSelected="1" zoomScale="85" zoomScaleNormal="85" workbookViewId="0">
      <selection activeCell="N36" sqref="N36"/>
    </sheetView>
  </sheetViews>
  <sheetFormatPr defaultRowHeight="14.4" x14ac:dyDescent="0.3"/>
  <cols>
    <col min="1" max="1" width="29.44140625" style="4" customWidth="1"/>
    <col min="2" max="2" width="3.5546875" customWidth="1"/>
    <col min="12" max="12" width="6.5546875" customWidth="1"/>
  </cols>
  <sheetData>
    <row r="1" spans="1:23" ht="15" customHeight="1" x14ac:dyDescent="0.3"/>
    <row r="2" spans="1:23" ht="47.4" customHeight="1" thickBot="1" x14ac:dyDescent="0.6">
      <c r="C2" s="19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7"/>
      <c r="R2" s="17"/>
      <c r="S2" s="17"/>
      <c r="T2" s="17"/>
      <c r="U2" s="17"/>
      <c r="V2" s="17"/>
      <c r="W2" s="17"/>
    </row>
    <row r="3" spans="1:23" ht="15" customHeight="1" thickTop="1" x14ac:dyDescent="0.3">
      <c r="C3" s="15"/>
    </row>
    <row r="4" spans="1:23" s="7" customFormat="1" ht="8.25" customHeight="1" x14ac:dyDescent="0.3">
      <c r="A4" s="4"/>
    </row>
    <row r="5" spans="1:23" s="7" customFormat="1" ht="7.2" customHeight="1" x14ac:dyDescent="0.3">
      <c r="A5" s="4"/>
    </row>
    <row r="6" spans="1:23" s="7" customFormat="1" x14ac:dyDescent="0.3">
      <c r="A6" s="4"/>
      <c r="C6" s="20" t="s">
        <v>324</v>
      </c>
      <c r="K6" s="22"/>
    </row>
    <row r="7" spans="1:23" s="7" customFormat="1" ht="9.6" customHeight="1" x14ac:dyDescent="0.3">
      <c r="A7" s="4"/>
    </row>
    <row r="8" spans="1:23" s="7" customFormat="1" ht="33" customHeight="1" x14ac:dyDescent="0.3">
      <c r="A8" s="4"/>
    </row>
    <row r="9" spans="1:23" s="7" customFormat="1" x14ac:dyDescent="0.3">
      <c r="A9" s="4"/>
    </row>
    <row r="10" spans="1:23" s="7" customFormat="1" x14ac:dyDescent="0.3">
      <c r="A10" s="4"/>
    </row>
    <row r="11" spans="1:23" s="7" customFormat="1" x14ac:dyDescent="0.3">
      <c r="A11" s="4"/>
    </row>
    <row r="12" spans="1:23" s="7" customFormat="1" x14ac:dyDescent="0.3">
      <c r="A12" s="4"/>
    </row>
    <row r="13" spans="1:23" s="7" customFormat="1" x14ac:dyDescent="0.3">
      <c r="A13" s="4"/>
    </row>
    <row r="14" spans="1:23" s="7" customFormat="1" x14ac:dyDescent="0.3">
      <c r="A14" s="4"/>
    </row>
    <row r="15" spans="1:23" s="7" customFormat="1" x14ac:dyDescent="0.3">
      <c r="A15" s="4"/>
    </row>
    <row r="16" spans="1:23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Carlos Brunetti</cp:lastModifiedBy>
  <dcterms:created xsi:type="dcterms:W3CDTF">2024-12-19T13:13:10Z</dcterms:created>
  <dcterms:modified xsi:type="dcterms:W3CDTF">2025-06-10T17:44:37Z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