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" sheetId="1" r:id="rId4"/>
    <sheet state="visible" name="Codificación" sheetId="2" r:id="rId5"/>
    <sheet state="visible" name="Graficación" sheetId="3" r:id="rId6"/>
  </sheets>
  <definedNames/>
  <calcPr/>
</workbook>
</file>

<file path=xl/sharedStrings.xml><?xml version="1.0" encoding="utf-8"?>
<sst xmlns="http://schemas.openxmlformats.org/spreadsheetml/2006/main" count="322" uniqueCount="80">
  <si>
    <t>Marca temporal</t>
  </si>
  <si>
    <t xml:space="preserve">1. ¿Cuál es tu rango de edad? </t>
  </si>
  <si>
    <t xml:space="preserve">2. ¿Cuál es tu género?  </t>
  </si>
  <si>
    <t xml:space="preserve">3. ¿Con qué frecuencia realizas actividad física?  </t>
  </si>
  <si>
    <t xml:space="preserve">4. ¿Cuántas horas duermes en promedio cada noche?  </t>
  </si>
  <si>
    <t xml:space="preserve">5. ¿Con qué frecuencia consumes frutas y verduras?  </t>
  </si>
  <si>
    <t xml:space="preserve"> 6. ¿Con qué frecuencia consumes comida rápida o ultraprocesada?  </t>
  </si>
  <si>
    <t xml:space="preserve">7. ¿Con qué frecuencia practicas actividades de relajación o manejo del estrés (meditación, lectura, hobbies, etc.)?  </t>
  </si>
  <si>
    <t xml:space="preserve">8. ¿Cómo calificarías tu nivel de estrés en la última semana?  </t>
  </si>
  <si>
    <t xml:space="preserve">9. ¿Qué aspecto te gustaría mejorar más en tus hábitos?  </t>
  </si>
  <si>
    <t xml:space="preserve">10. ¿Qué te motivaría más a mejorar tus hábitos saludables? </t>
  </si>
  <si>
    <t>1. Menos de 18</t>
  </si>
  <si>
    <t>1. Masculino</t>
  </si>
  <si>
    <t>2. 1–2 veces por semana</t>
  </si>
  <si>
    <t>2. 5–7 horas</t>
  </si>
  <si>
    <t>2. 1 vez al día</t>
  </si>
  <si>
    <t>2. Moderado</t>
  </si>
  <si>
    <t>3. Sueño</t>
  </si>
  <si>
    <t>3. Retos o desafíos semanales</t>
  </si>
  <si>
    <t>1. Nunca</t>
  </si>
  <si>
    <t>1. Menos de 5 horas</t>
  </si>
  <si>
    <t>1. Bajo</t>
  </si>
  <si>
    <t>1. Alimentación</t>
  </si>
  <si>
    <t>1. Recordatorios diarios</t>
  </si>
  <si>
    <t>2. 18 – 25</t>
  </si>
  <si>
    <t>3. 3–4 veces por semana</t>
  </si>
  <si>
    <t>3. 2–3 veces al día</t>
  </si>
  <si>
    <t>2. Ejercicio físico</t>
  </si>
  <si>
    <t>4. 5 o más veces por semana</t>
  </si>
  <si>
    <t>4. Manejo del estrés</t>
  </si>
  <si>
    <t>3. 7–9 horas</t>
  </si>
  <si>
    <t>2. Recomendaciones personalizadas</t>
  </si>
  <si>
    <t>4. 36 – 50</t>
  </si>
  <si>
    <t>2. Femenino</t>
  </si>
  <si>
    <t>3. Alto</t>
  </si>
  <si>
    <t>4. Muy alto</t>
  </si>
  <si>
    <t>3. 26 – 35</t>
  </si>
  <si>
    <t>4. Ver tu progreso en gráficos</t>
  </si>
  <si>
    <t>4. Más de 3 veces al día</t>
  </si>
  <si>
    <t>4. Todos los días</t>
  </si>
  <si>
    <t>Respuesta</t>
  </si>
  <si>
    <t>Cantidad</t>
  </si>
  <si>
    <t>Menos de 18</t>
  </si>
  <si>
    <t>18–25</t>
  </si>
  <si>
    <t>26–35</t>
  </si>
  <si>
    <t>36–50</t>
  </si>
  <si>
    <t>Más de 50</t>
  </si>
  <si>
    <t>Masculino</t>
  </si>
  <si>
    <t>Femenino</t>
  </si>
  <si>
    <t>Prefiero no responder</t>
  </si>
  <si>
    <t>3. ¿Con qué frecuencia realizas actividad física?</t>
  </si>
  <si>
    <t>Nunca</t>
  </si>
  <si>
    <t>1–2 veces por semana</t>
  </si>
  <si>
    <t>3–4 veces por semana</t>
  </si>
  <si>
    <t>5 o más veces</t>
  </si>
  <si>
    <t>Menos de 5 horas</t>
  </si>
  <si>
    <t>5-7 horas</t>
  </si>
  <si>
    <t>7-9 horas</t>
  </si>
  <si>
    <t>Más de 9 horas</t>
  </si>
  <si>
    <t>1 vez al día</t>
  </si>
  <si>
    <t>2–3 veces al día</t>
  </si>
  <si>
    <t>Más de 3 veces al día</t>
  </si>
  <si>
    <t>5 o más veces por semana</t>
  </si>
  <si>
    <t>Todos los días</t>
  </si>
  <si>
    <t xml:space="preserve">8. ¿Cómo calificarías tu nivel de estrés en la última semana? </t>
  </si>
  <si>
    <t>Bajo</t>
  </si>
  <si>
    <t>Moderado</t>
  </si>
  <si>
    <t>Alto</t>
  </si>
  <si>
    <t>Muy alto</t>
  </si>
  <si>
    <t>9. ¿Qué aspecto te gustaría mejorar más en tus hábitos?</t>
  </si>
  <si>
    <t>Alimentación</t>
  </si>
  <si>
    <t>Ejercicio físico</t>
  </si>
  <si>
    <t>Sueño</t>
  </si>
  <si>
    <t>Manejo del estrés</t>
  </si>
  <si>
    <t>Otro</t>
  </si>
  <si>
    <t>10. ¿Qué te motivaría más a mejorar tus hábitos saludables?</t>
  </si>
  <si>
    <t>Recordatorios diarios</t>
  </si>
  <si>
    <t>Recomendaciones personalizadas</t>
  </si>
  <si>
    <t>Retos o desafíos semanales</t>
  </si>
  <si>
    <t>Ver tu progreso en gráficos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</si>
</sst>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2.0"/>
      <color rgb="FF202124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5" numFmtId="0" xfId="0" applyAlignment="1" applyFill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spuestas-style">
      <tableStyleElement dxfId="1" type="headerRow"/>
      <tableStyleElement dxfId="2" type="firstRowStripe"/>
      <tableStyleElement dxfId="3" type="secondRowStripe"/>
    </tableStyle>
    <tableStyle count="3" pivot="0" name="Codificació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frente a Respuesta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'Graficación'!$C$121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'Graficación'!$B$122:$B$125</c:f>
            </c:strRef>
          </c:cat>
          <c:val>
            <c:numRef>
              <c:f>'Graficación'!$C$122:$C$125</c:f>
              <c:numCache/>
            </c:numRef>
          </c:val>
        </c:ser>
        <c:axId val="1919236930"/>
        <c:axId val="1235628465"/>
      </c:barChart>
      <c:catAx>
        <c:axId val="1919236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628465"/>
      </c:catAx>
      <c:valAx>
        <c:axId val="1235628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236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'Graficación'!$C$3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'Graficación'!$B$4:$B$8</c:f>
            </c:strRef>
          </c:cat>
          <c:val>
            <c:numRef>
              <c:f>'Graficación'!$C$4:$C$8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Motivación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'Graficación'!$C$121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'Graficación'!$B$122:$B$125</c:f>
            </c:strRef>
          </c:cat>
          <c:val>
            <c:numRef>
              <c:f>'Graficación'!$C$122:$C$125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Nivel de estrés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'Graficación'!$C$94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'Graficación'!$B$95:$B$98</c:f>
            </c:strRef>
          </c:cat>
          <c:val>
            <c:numRef>
              <c:f>'Graficación'!$C$95:$C$98</c:f>
              <c:numCache/>
            </c:numRef>
          </c:val>
        </c:ser>
        <c:axId val="25560546"/>
        <c:axId val="1461585910"/>
      </c:barChart>
      <c:catAx>
        <c:axId val="2556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585910"/>
      </c:catAx>
      <c:valAx>
        <c:axId val="146158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6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'Graficación'!$C$81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'Graficación'!$B$82:$B$85</c:f>
            </c:strRef>
          </c:cat>
          <c:val>
            <c:numRef>
              <c:f>'Graficación'!$C$82:$C$85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de comida rápida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'Graficación'!$C$68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'Graficación'!$B$69:$B$72</c:f>
            </c:strRef>
          </c:cat>
          <c:val>
            <c:numRef>
              <c:f>'Graficación'!$C$69:$C$72</c:f>
              <c:numCache/>
            </c:numRef>
          </c:val>
        </c:ser>
        <c:axId val="804092148"/>
        <c:axId val="520913355"/>
      </c:barChart>
      <c:catAx>
        <c:axId val="8040921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913355"/>
      </c:catAx>
      <c:valAx>
        <c:axId val="520913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0921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de frutas y verduras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'Graficación'!$B$56:$B$59</c:f>
            </c:strRef>
          </c:cat>
          <c:val>
            <c:numRef>
              <c:f>'Graficación'!$C$56:$C$59</c:f>
              <c:numCache/>
            </c:numRef>
          </c:val>
        </c:ser>
        <c:axId val="1010011955"/>
        <c:axId val="1952320924"/>
      </c:barChart>
      <c:catAx>
        <c:axId val="1010011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320924"/>
      </c:catAx>
      <c:valAx>
        <c:axId val="1952320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011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Horas de sueño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'Graficación'!$C$42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'Graficación'!$B$43:$B$46</c:f>
            </c:strRef>
          </c:cat>
          <c:val>
            <c:numRef>
              <c:f>'Graficación'!$C$43:$C$46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Actividad fisica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'Graficación'!$C$29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'Graficación'!$B$30:$B$33</c:f>
            </c:strRef>
          </c:cat>
          <c:val>
            <c:numRef>
              <c:f>'Graficación'!$C$30:$C$33</c:f>
              <c:numCache/>
            </c:numRef>
          </c:val>
        </c:ser>
        <c:axId val="1718943716"/>
        <c:axId val="502829776"/>
      </c:barChart>
      <c:catAx>
        <c:axId val="17189437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829776"/>
      </c:catAx>
      <c:valAx>
        <c:axId val="502829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9437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Género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'Graficación'!$C$17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'Graficación'!$B$18:$B$20</c:f>
            </c:strRef>
          </c:cat>
          <c:val>
            <c:numRef>
              <c:f>'Graficación'!$C$18:$C$20</c:f>
              <c:numCache/>
            </c:numRef>
          </c:val>
        </c:ser>
        <c:axId val="165524277"/>
        <c:axId val="327567566"/>
      </c:barChart>
      <c:catAx>
        <c:axId val="16552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Respuesta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67566"/>
      </c:catAx>
      <c:valAx>
        <c:axId val="327567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2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105</xdr:row>
      <xdr:rowOff>190500</xdr:rowOff>
    </xdr:from>
    <xdr:ext cx="5162550" cy="2390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119</xdr:row>
      <xdr:rowOff>180975</xdr:rowOff>
    </xdr:from>
    <xdr:ext cx="5981700" cy="2562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92</xdr:row>
      <xdr:rowOff>0</xdr:rowOff>
    </xdr:from>
    <xdr:ext cx="3867150" cy="2390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79</xdr:row>
      <xdr:rowOff>200025</xdr:rowOff>
    </xdr:from>
    <xdr:ext cx="4391025" cy="2009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942975</xdr:colOff>
      <xdr:row>66</xdr:row>
      <xdr:rowOff>161925</xdr:rowOff>
    </xdr:from>
    <xdr:ext cx="4391025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942975</xdr:colOff>
      <xdr:row>53</xdr:row>
      <xdr:rowOff>171450</xdr:rowOff>
    </xdr:from>
    <xdr:ext cx="4495800" cy="19431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942975</xdr:colOff>
      <xdr:row>41</xdr:row>
      <xdr:rowOff>0</xdr:rowOff>
    </xdr:from>
    <xdr:ext cx="3867150" cy="18383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942975</xdr:colOff>
      <xdr:row>27</xdr:row>
      <xdr:rowOff>190500</xdr:rowOff>
    </xdr:from>
    <xdr:ext cx="3867150" cy="20002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942975</xdr:colOff>
      <xdr:row>15</xdr:row>
      <xdr:rowOff>180975</xdr:rowOff>
    </xdr:from>
    <xdr:ext cx="3867150" cy="2009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942975</xdr:colOff>
      <xdr:row>1</xdr:row>
      <xdr:rowOff>190500</xdr:rowOff>
    </xdr:from>
    <xdr:ext cx="3867150" cy="22002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K24" displayName="Form_Responses" name="Form_Responses" id="1">
  <tableColumns count="11">
    <tableColumn name="Marca temporal" id="1"/>
    <tableColumn name="1. ¿Cuál es tu rango de edad? " id="2"/>
    <tableColumn name="2. ¿Cuál es tu género?  " id="3"/>
    <tableColumn name="3. ¿Con qué frecuencia realizas actividad física?  " id="4"/>
    <tableColumn name="4. ¿Cuántas horas duermes en promedio cada noche?  " id="5"/>
    <tableColumn name="5. ¿Con qué frecuencia consumes frutas y verduras?  " id="6"/>
    <tableColumn name=" 6. ¿Con qué frecuencia consumes comida rápida o ultraprocesada?  " id="7"/>
    <tableColumn name="7. ¿Con qué frecuencia practicas actividades de relajación o manejo del estrés (meditación, lectura, hobbies, etc.)?  " id="8"/>
    <tableColumn name="8. ¿Cómo calificarías tu nivel de estrés en la última semana?  " id="9"/>
    <tableColumn name="9. ¿Qué aspecto te gustaría mejorar más en tus hábitos?  " id="10"/>
    <tableColumn name="10. ¿Qué te motivaría más a mejorar tus hábitos saludables? " id="11"/>
  </tableColumns>
  <tableStyleInfo name="Respuestas-style" showColumnStripes="0" showFirstColumn="1" showLastColumn="1" showRowStripes="1"/>
</table>
</file>

<file path=xl/tables/table2.xml><?xml version="1.0" encoding="utf-8"?>
<table xmlns="http://schemas.openxmlformats.org/spreadsheetml/2006/main" ref="A1:J23" displayName="Tabla_1" name="Tabla_1" id="2">
  <tableColumns count="10">
    <tableColumn name="1. ¿Cuál es tu rango de edad? " id="1"/>
    <tableColumn name="2. ¿Cuál es tu género?  " id="2"/>
    <tableColumn name="3. ¿Con qué frecuencia realizas actividad física?  " id="3"/>
    <tableColumn name="4. ¿Cuántas horas duermes en promedio cada noche?  " id="4"/>
    <tableColumn name="5. ¿Con qué frecuencia consumes frutas y verduras?  " id="5"/>
    <tableColumn name=" 6. ¿Con qué frecuencia consumes comida rápida o ultraprocesada?  " id="6"/>
    <tableColumn name="7. ¿Con qué frecuencia practicas actividades de relajación o manejo del estrés (meditación, lectura, hobbies, etc.)?  " id="7"/>
    <tableColumn name="8. ¿Cómo calificarías tu nivel de estrés en la última semana?  " id="8"/>
    <tableColumn name="9. ¿Qué aspecto te gustaría mejorar más en tus hábitos?  " id="9"/>
    <tableColumn name="10. ¿Qué te motivaría más a mejorar tus hábitos saludables? " id="10"/>
  </tableColumns>
  <tableStyleInfo name="Codificació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7.0"/>
    <col customWidth="1" min="3" max="3" width="22.13"/>
    <col customWidth="1" min="4" max="4" width="40.38"/>
    <col customWidth="1" min="5" max="5" width="46.0"/>
    <col customWidth="1" min="6" max="6" width="44.0"/>
    <col customWidth="1" min="7" max="7" width="54.75"/>
    <col customWidth="1" min="8" max="8" width="89.63"/>
    <col customWidth="1" min="9" max="9" width="49.63"/>
    <col customWidth="1" min="10" max="10" width="46.5"/>
    <col customWidth="1" min="11" max="11" width="49.38"/>
    <col customWidth="1" min="12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>
        <v>45913.59733241898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13</v>
      </c>
      <c r="H2" s="5" t="s">
        <v>13</v>
      </c>
      <c r="I2" s="5" t="s">
        <v>16</v>
      </c>
      <c r="J2" s="5" t="s">
        <v>17</v>
      </c>
      <c r="K2" s="6" t="s">
        <v>18</v>
      </c>
    </row>
    <row r="3">
      <c r="A3" s="7">
        <v>45913.60111034723</v>
      </c>
      <c r="B3" s="8" t="s">
        <v>11</v>
      </c>
      <c r="C3" s="8" t="s">
        <v>12</v>
      </c>
      <c r="D3" s="8" t="s">
        <v>19</v>
      </c>
      <c r="E3" s="8" t="s">
        <v>20</v>
      </c>
      <c r="F3" s="8" t="s">
        <v>19</v>
      </c>
      <c r="G3" s="8" t="s">
        <v>19</v>
      </c>
      <c r="H3" s="8" t="s">
        <v>19</v>
      </c>
      <c r="I3" s="8" t="s">
        <v>21</v>
      </c>
      <c r="J3" s="8" t="s">
        <v>22</v>
      </c>
      <c r="K3" s="9" t="s">
        <v>23</v>
      </c>
    </row>
    <row r="4">
      <c r="A4" s="10">
        <v>45913.76466719907</v>
      </c>
      <c r="B4" s="11" t="s">
        <v>24</v>
      </c>
      <c r="C4" s="11" t="s">
        <v>12</v>
      </c>
      <c r="D4" s="11" t="s">
        <v>25</v>
      </c>
      <c r="E4" s="11" t="s">
        <v>14</v>
      </c>
      <c r="F4" s="11" t="s">
        <v>26</v>
      </c>
      <c r="G4" s="11" t="s">
        <v>13</v>
      </c>
      <c r="H4" s="11" t="s">
        <v>25</v>
      </c>
      <c r="I4" s="11" t="s">
        <v>16</v>
      </c>
      <c r="J4" s="11" t="s">
        <v>27</v>
      </c>
      <c r="K4" s="12" t="s">
        <v>18</v>
      </c>
    </row>
    <row r="5">
      <c r="A5" s="7">
        <v>45913.768092881946</v>
      </c>
      <c r="B5" s="8" t="s">
        <v>24</v>
      </c>
      <c r="C5" s="8" t="s">
        <v>12</v>
      </c>
      <c r="D5" s="8" t="s">
        <v>13</v>
      </c>
      <c r="E5" s="8" t="s">
        <v>14</v>
      </c>
      <c r="F5" s="8" t="s">
        <v>15</v>
      </c>
      <c r="G5" s="8" t="s">
        <v>28</v>
      </c>
      <c r="H5" s="8" t="s">
        <v>13</v>
      </c>
      <c r="I5" s="8" t="s">
        <v>16</v>
      </c>
      <c r="J5" s="8" t="s">
        <v>29</v>
      </c>
      <c r="K5" s="9" t="s">
        <v>18</v>
      </c>
    </row>
    <row r="6">
      <c r="A6" s="10">
        <v>45913.77020193287</v>
      </c>
      <c r="B6" s="11" t="s">
        <v>24</v>
      </c>
      <c r="C6" s="11" t="s">
        <v>12</v>
      </c>
      <c r="D6" s="11" t="s">
        <v>13</v>
      </c>
      <c r="E6" s="11" t="s">
        <v>14</v>
      </c>
      <c r="F6" s="11" t="s">
        <v>15</v>
      </c>
      <c r="G6" s="11" t="s">
        <v>13</v>
      </c>
      <c r="H6" s="11" t="s">
        <v>13</v>
      </c>
      <c r="I6" s="11" t="s">
        <v>16</v>
      </c>
      <c r="J6" s="11" t="s">
        <v>29</v>
      </c>
      <c r="K6" s="12" t="s">
        <v>23</v>
      </c>
    </row>
    <row r="7">
      <c r="A7" s="7">
        <v>45913.79365037037</v>
      </c>
      <c r="B7" s="8" t="s">
        <v>24</v>
      </c>
      <c r="C7" s="8" t="s">
        <v>12</v>
      </c>
      <c r="D7" s="8" t="s">
        <v>13</v>
      </c>
      <c r="E7" s="8" t="s">
        <v>30</v>
      </c>
      <c r="F7" s="8" t="s">
        <v>15</v>
      </c>
      <c r="G7" s="8" t="s">
        <v>13</v>
      </c>
      <c r="H7" s="8" t="s">
        <v>13</v>
      </c>
      <c r="I7" s="8" t="s">
        <v>16</v>
      </c>
      <c r="J7" s="8" t="s">
        <v>27</v>
      </c>
      <c r="K7" s="9" t="s">
        <v>31</v>
      </c>
    </row>
    <row r="8">
      <c r="A8" s="10">
        <v>45913.79413877315</v>
      </c>
      <c r="B8" s="11" t="s">
        <v>32</v>
      </c>
      <c r="C8" s="11" t="s">
        <v>33</v>
      </c>
      <c r="D8" s="11" t="s">
        <v>25</v>
      </c>
      <c r="E8" s="11" t="s">
        <v>14</v>
      </c>
      <c r="F8" s="11" t="s">
        <v>15</v>
      </c>
      <c r="G8" s="11" t="s">
        <v>19</v>
      </c>
      <c r="H8" s="11" t="s">
        <v>13</v>
      </c>
      <c r="I8" s="11" t="s">
        <v>34</v>
      </c>
      <c r="J8" s="11" t="s">
        <v>27</v>
      </c>
      <c r="K8" s="12" t="s">
        <v>31</v>
      </c>
    </row>
    <row r="9">
      <c r="A9" s="7">
        <v>45913.81336076389</v>
      </c>
      <c r="B9" s="8" t="s">
        <v>11</v>
      </c>
      <c r="C9" s="8" t="s">
        <v>33</v>
      </c>
      <c r="D9" s="8" t="s">
        <v>13</v>
      </c>
      <c r="E9" s="8" t="s">
        <v>20</v>
      </c>
      <c r="F9" s="8" t="s">
        <v>26</v>
      </c>
      <c r="G9" s="8" t="s">
        <v>13</v>
      </c>
      <c r="H9" s="8" t="s">
        <v>19</v>
      </c>
      <c r="I9" s="8" t="s">
        <v>35</v>
      </c>
      <c r="J9" s="8" t="s">
        <v>17</v>
      </c>
      <c r="K9" s="9" t="s">
        <v>18</v>
      </c>
    </row>
    <row r="10">
      <c r="A10" s="10">
        <v>45914.52065935185</v>
      </c>
      <c r="B10" s="11" t="s">
        <v>36</v>
      </c>
      <c r="C10" s="11" t="s">
        <v>33</v>
      </c>
      <c r="D10" s="11" t="s">
        <v>13</v>
      </c>
      <c r="E10" s="11" t="s">
        <v>14</v>
      </c>
      <c r="F10" s="11" t="s">
        <v>15</v>
      </c>
      <c r="G10" s="11" t="s">
        <v>13</v>
      </c>
      <c r="H10" s="11" t="s">
        <v>13</v>
      </c>
      <c r="I10" s="11" t="s">
        <v>16</v>
      </c>
      <c r="J10" s="11" t="s">
        <v>29</v>
      </c>
      <c r="K10" s="12" t="s">
        <v>18</v>
      </c>
    </row>
    <row r="11">
      <c r="A11" s="7">
        <v>45922.843260925925</v>
      </c>
      <c r="B11" s="8" t="s">
        <v>32</v>
      </c>
      <c r="C11" s="8" t="s">
        <v>12</v>
      </c>
      <c r="D11" s="8" t="s">
        <v>13</v>
      </c>
      <c r="E11" s="8" t="s">
        <v>30</v>
      </c>
      <c r="F11" s="8" t="s">
        <v>26</v>
      </c>
      <c r="G11" s="8" t="s">
        <v>13</v>
      </c>
      <c r="H11" s="8" t="s">
        <v>19</v>
      </c>
      <c r="I11" s="8" t="s">
        <v>21</v>
      </c>
      <c r="J11" s="8" t="s">
        <v>17</v>
      </c>
      <c r="K11" s="9" t="s">
        <v>37</v>
      </c>
    </row>
    <row r="12">
      <c r="A12" s="10">
        <v>45922.84445634259</v>
      </c>
      <c r="B12" s="11" t="s">
        <v>24</v>
      </c>
      <c r="C12" s="11" t="s">
        <v>12</v>
      </c>
      <c r="D12" s="11" t="s">
        <v>28</v>
      </c>
      <c r="E12" s="11" t="s">
        <v>14</v>
      </c>
      <c r="F12" s="11" t="s">
        <v>26</v>
      </c>
      <c r="G12" s="11" t="s">
        <v>25</v>
      </c>
      <c r="H12" s="11" t="s">
        <v>19</v>
      </c>
      <c r="I12" s="11" t="s">
        <v>34</v>
      </c>
      <c r="J12" s="11" t="s">
        <v>29</v>
      </c>
      <c r="K12" s="12" t="s">
        <v>23</v>
      </c>
    </row>
    <row r="13">
      <c r="A13" s="7">
        <v>45922.84531430555</v>
      </c>
      <c r="B13" s="8" t="s">
        <v>32</v>
      </c>
      <c r="C13" s="8" t="s">
        <v>33</v>
      </c>
      <c r="D13" s="8" t="s">
        <v>28</v>
      </c>
      <c r="E13" s="8" t="s">
        <v>30</v>
      </c>
      <c r="F13" s="8" t="s">
        <v>38</v>
      </c>
      <c r="G13" s="8" t="s">
        <v>13</v>
      </c>
      <c r="H13" s="8" t="s">
        <v>13</v>
      </c>
      <c r="I13" s="8" t="s">
        <v>16</v>
      </c>
      <c r="J13" s="8" t="s">
        <v>17</v>
      </c>
      <c r="K13" s="9" t="s">
        <v>18</v>
      </c>
    </row>
    <row r="14">
      <c r="A14" s="10">
        <v>45922.85338094908</v>
      </c>
      <c r="B14" s="11" t="s">
        <v>11</v>
      </c>
      <c r="C14" s="11" t="s">
        <v>12</v>
      </c>
      <c r="D14" s="11" t="s">
        <v>25</v>
      </c>
      <c r="E14" s="11" t="s">
        <v>14</v>
      </c>
      <c r="F14" s="11" t="s">
        <v>26</v>
      </c>
      <c r="G14" s="11" t="s">
        <v>13</v>
      </c>
      <c r="H14" s="11" t="s">
        <v>13</v>
      </c>
      <c r="I14" s="11" t="s">
        <v>16</v>
      </c>
      <c r="J14" s="11" t="s">
        <v>17</v>
      </c>
      <c r="K14" s="12" t="s">
        <v>31</v>
      </c>
    </row>
    <row r="15">
      <c r="A15" s="7">
        <v>45923.27590122685</v>
      </c>
      <c r="B15" s="8" t="s">
        <v>24</v>
      </c>
      <c r="C15" s="8" t="s">
        <v>33</v>
      </c>
      <c r="D15" s="8" t="s">
        <v>13</v>
      </c>
      <c r="E15" s="8" t="s">
        <v>14</v>
      </c>
      <c r="F15" s="8" t="s">
        <v>26</v>
      </c>
      <c r="G15" s="8" t="s">
        <v>13</v>
      </c>
      <c r="H15" s="8" t="s">
        <v>13</v>
      </c>
      <c r="I15" s="8" t="s">
        <v>16</v>
      </c>
      <c r="J15" s="8" t="s">
        <v>22</v>
      </c>
      <c r="K15" s="9" t="s">
        <v>23</v>
      </c>
    </row>
    <row r="16">
      <c r="A16" s="10">
        <v>45923.281680740736</v>
      </c>
      <c r="B16" s="11" t="s">
        <v>24</v>
      </c>
      <c r="C16" s="11" t="s">
        <v>33</v>
      </c>
      <c r="D16" s="11" t="s">
        <v>19</v>
      </c>
      <c r="E16" s="11" t="s">
        <v>14</v>
      </c>
      <c r="F16" s="11" t="s">
        <v>15</v>
      </c>
      <c r="G16" s="11" t="s">
        <v>13</v>
      </c>
      <c r="H16" s="11" t="s">
        <v>13</v>
      </c>
      <c r="I16" s="11" t="s">
        <v>34</v>
      </c>
      <c r="J16" s="11" t="s">
        <v>22</v>
      </c>
      <c r="K16" s="12" t="s">
        <v>23</v>
      </c>
    </row>
    <row r="17">
      <c r="A17" s="7">
        <v>45923.283129131945</v>
      </c>
      <c r="B17" s="8" t="s">
        <v>24</v>
      </c>
      <c r="C17" s="8" t="s">
        <v>12</v>
      </c>
      <c r="D17" s="8" t="s">
        <v>19</v>
      </c>
      <c r="E17" s="8" t="s">
        <v>20</v>
      </c>
      <c r="F17" s="8" t="s">
        <v>19</v>
      </c>
      <c r="G17" s="8" t="s">
        <v>28</v>
      </c>
      <c r="H17" s="8" t="s">
        <v>19</v>
      </c>
      <c r="I17" s="8" t="s">
        <v>16</v>
      </c>
      <c r="J17" s="8" t="s">
        <v>27</v>
      </c>
      <c r="K17" s="9" t="s">
        <v>23</v>
      </c>
    </row>
    <row r="18">
      <c r="A18" s="10">
        <v>45923.2868025</v>
      </c>
      <c r="B18" s="11" t="s">
        <v>36</v>
      </c>
      <c r="C18" s="11" t="s">
        <v>33</v>
      </c>
      <c r="D18" s="11" t="s">
        <v>13</v>
      </c>
      <c r="E18" s="11" t="s">
        <v>20</v>
      </c>
      <c r="F18" s="11" t="s">
        <v>26</v>
      </c>
      <c r="G18" s="11" t="s">
        <v>13</v>
      </c>
      <c r="H18" s="11" t="s">
        <v>13</v>
      </c>
      <c r="I18" s="11" t="s">
        <v>35</v>
      </c>
      <c r="J18" s="11" t="s">
        <v>29</v>
      </c>
      <c r="K18" s="12" t="s">
        <v>23</v>
      </c>
    </row>
    <row r="19">
      <c r="A19" s="7">
        <v>45923.30469913194</v>
      </c>
      <c r="B19" s="8" t="s">
        <v>24</v>
      </c>
      <c r="C19" s="8" t="s">
        <v>33</v>
      </c>
      <c r="D19" s="8" t="s">
        <v>19</v>
      </c>
      <c r="E19" s="8" t="s">
        <v>20</v>
      </c>
      <c r="F19" s="8" t="s">
        <v>26</v>
      </c>
      <c r="G19" s="8" t="s">
        <v>13</v>
      </c>
      <c r="H19" s="8" t="s">
        <v>19</v>
      </c>
      <c r="I19" s="8" t="s">
        <v>16</v>
      </c>
      <c r="J19" s="8" t="s">
        <v>17</v>
      </c>
      <c r="K19" s="9" t="s">
        <v>23</v>
      </c>
    </row>
    <row r="20">
      <c r="A20" s="10">
        <v>45923.307969375004</v>
      </c>
      <c r="B20" s="11" t="s">
        <v>32</v>
      </c>
      <c r="C20" s="11" t="s">
        <v>12</v>
      </c>
      <c r="D20" s="11" t="s">
        <v>25</v>
      </c>
      <c r="E20" s="11" t="s">
        <v>14</v>
      </c>
      <c r="F20" s="11" t="s">
        <v>15</v>
      </c>
      <c r="G20" s="11" t="s">
        <v>13</v>
      </c>
      <c r="H20" s="11" t="s">
        <v>13</v>
      </c>
      <c r="I20" s="11" t="s">
        <v>16</v>
      </c>
      <c r="J20" s="11" t="s">
        <v>27</v>
      </c>
      <c r="K20" s="12" t="s">
        <v>18</v>
      </c>
    </row>
    <row r="21">
      <c r="A21" s="7">
        <v>45923.335450115745</v>
      </c>
      <c r="B21" s="8" t="s">
        <v>24</v>
      </c>
      <c r="C21" s="8" t="s">
        <v>33</v>
      </c>
      <c r="D21" s="8" t="s">
        <v>19</v>
      </c>
      <c r="E21" s="8" t="s">
        <v>14</v>
      </c>
      <c r="F21" s="8" t="s">
        <v>15</v>
      </c>
      <c r="G21" s="8" t="s">
        <v>13</v>
      </c>
      <c r="H21" s="8" t="s">
        <v>19</v>
      </c>
      <c r="I21" s="8" t="s">
        <v>34</v>
      </c>
      <c r="J21" s="8" t="s">
        <v>22</v>
      </c>
      <c r="K21" s="9" t="s">
        <v>23</v>
      </c>
    </row>
    <row r="22">
      <c r="A22" s="10">
        <v>45923.36364393518</v>
      </c>
      <c r="B22" s="11" t="s">
        <v>11</v>
      </c>
      <c r="C22" s="11" t="s">
        <v>12</v>
      </c>
      <c r="D22" s="11" t="s">
        <v>25</v>
      </c>
      <c r="E22" s="11" t="s">
        <v>14</v>
      </c>
      <c r="F22" s="11" t="s">
        <v>15</v>
      </c>
      <c r="G22" s="11" t="s">
        <v>13</v>
      </c>
      <c r="H22" s="11" t="s">
        <v>13</v>
      </c>
      <c r="I22" s="11" t="s">
        <v>34</v>
      </c>
      <c r="J22" s="11" t="s">
        <v>27</v>
      </c>
      <c r="K22" s="12" t="s">
        <v>31</v>
      </c>
    </row>
    <row r="23">
      <c r="A23" s="7">
        <v>45923.49254373842</v>
      </c>
      <c r="B23" s="8" t="s">
        <v>32</v>
      </c>
      <c r="C23" s="8" t="s">
        <v>33</v>
      </c>
      <c r="D23" s="8" t="s">
        <v>13</v>
      </c>
      <c r="E23" s="8" t="s">
        <v>14</v>
      </c>
      <c r="F23" s="8" t="s">
        <v>15</v>
      </c>
      <c r="G23" s="8" t="s">
        <v>19</v>
      </c>
      <c r="H23" s="8" t="s">
        <v>39</v>
      </c>
      <c r="I23" s="8" t="s">
        <v>21</v>
      </c>
      <c r="J23" s="8" t="s">
        <v>27</v>
      </c>
      <c r="K23" s="9" t="s">
        <v>31</v>
      </c>
    </row>
    <row r="24">
      <c r="A24" s="13">
        <v>45923.53896576389</v>
      </c>
      <c r="B24" s="14" t="s">
        <v>11</v>
      </c>
      <c r="C24" s="14" t="s">
        <v>33</v>
      </c>
      <c r="D24" s="14" t="s">
        <v>13</v>
      </c>
      <c r="E24" s="14" t="s">
        <v>14</v>
      </c>
      <c r="F24" s="14" t="s">
        <v>38</v>
      </c>
      <c r="G24" s="14" t="s">
        <v>13</v>
      </c>
      <c r="H24" s="14" t="s">
        <v>25</v>
      </c>
      <c r="I24" s="14" t="s">
        <v>34</v>
      </c>
      <c r="J24" s="14" t="s">
        <v>29</v>
      </c>
      <c r="K24" s="15" t="s">
        <v>18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2.63"/>
    <col customWidth="1" min="3" max="3" width="41.75"/>
    <col customWidth="1" min="4" max="4" width="46.0"/>
    <col customWidth="1" min="5" max="5" width="45.0"/>
    <col customWidth="1" min="6" max="6" width="56.5"/>
    <col customWidth="1" min="7" max="7" width="90.75"/>
    <col customWidth="1" min="8" max="8" width="50.88"/>
    <col customWidth="1" min="9" max="9" width="47.88"/>
    <col customWidth="1" min="10" max="10" width="50.5"/>
  </cols>
  <sheetData>
    <row r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</row>
    <row r="2">
      <c r="A2" s="16">
        <f>SWITCH(Respuestas!B2,
  "1. Menos de 18",1,
  "2. 18 – 25",2,
  "3. 26 – 35",3,
  "4. 36 – 50",4,
  "5. Más de 50",5)</f>
        <v>1</v>
      </c>
      <c r="B2" s="16">
        <f>SWITCH(Respuestas!C2,
  "1. Masculino",1,
  "2. Femenino",2,
  "3. Prefiero no responder",3)</f>
        <v>1</v>
      </c>
      <c r="C2" s="16">
        <f>SWITCH(Respuestas!D2,
 "1. Nunca",1,
 "2. 1–2 veces por semana",2,
 "3. 3–4 veces por semana",3,
 "4. 5 o más veces por semana",4)</f>
        <v>2</v>
      </c>
      <c r="D2" s="16">
        <f>SWITCH(Respuestas!E2,
 "1. Menos de 5 horas",1,
 "2. 5–7 horas",2,
 "3. 7–9 horas",3,
 "4. Más de 9 horas",4)
</f>
        <v>2</v>
      </c>
      <c r="E2" s="16">
        <f>SWITCH(Respuestas!F2,
 "1. Nunca",1,
 "2. 1 vez al día",2,
 "3. 2–3 veces al día",3,
 "4. Más de 3 veces al día",4)
</f>
        <v>2</v>
      </c>
      <c r="F2" s="16">
        <f>SWITCH(Respuestas!G2,
 "1. Nunca",1,
 "2. 1–2 veces por semana",2,
 "3. 3–4 veces por semana",3,
 "4. 5 o más veces por semana",4)</f>
        <v>2</v>
      </c>
      <c r="G2" s="16">
        <f>SWITCH(Respuestas!H2,
 "1. Nunca",1,
 "2. 1–2 veces por semana",2,
 "3. 3–4 veces por semana",3,
 "4. Todos los días",4)
</f>
        <v>2</v>
      </c>
      <c r="H2" s="17">
        <f>SWITCH(Respuestas!I2,
 "1. Bajo",1,
 "2. Moderado",2,
 "3. Alto",3,
 "4. Muy alto",4)
</f>
        <v>2</v>
      </c>
      <c r="I2" s="17">
        <f>SWITCH(Respuestas!J2,
 "1. Alimentación",1,
 "2. Ejercicio físico",2,
 "3. Sueño",3,
 "4. Manejo del estrés",4,
 "5. Otro",5)
</f>
        <v>3</v>
      </c>
      <c r="J2" s="17">
        <f>SWITCH(Respuestas!K2,
 "1. Recordatorios diarios",1,
 "2. Recomendaciones personalizadas",2,
 "3. Retos o desafíos semanales",3,
 "4. Ver tu progreso en gráficos",4)
</f>
        <v>3</v>
      </c>
    </row>
    <row r="3">
      <c r="A3" s="16">
        <f>SWITCH(Respuestas!B3,
  "1. Menos de 18",1,
  "2. 18 – 25",2,
  "3. 26 – 35",3,
  "4. 36 – 50",4,
  "5. Más de 50",5)</f>
        <v>1</v>
      </c>
      <c r="B3" s="16">
        <f>SWITCH(Respuestas!C3,
  "1. Masculino",1,
  "2. Femenino",2,
  "3. Prefiero no responder",3)</f>
        <v>1</v>
      </c>
      <c r="C3" s="16">
        <f>SWITCH(Respuestas!D3,
 "1. Nunca",1,
 "2. 1–2 veces por semana",2,
 "3. 3–4 veces por semana",3,
 "4. 5 o más veces por semana",4)</f>
        <v>1</v>
      </c>
      <c r="D3" s="16">
        <f>SWITCH(Respuestas!E3,
 "1. Menos de 5 horas",1,
 "2. 5–7 horas",2,
 "3. 7–9 horas",3,
 "4. Más de 9 horas",4)
</f>
        <v>1</v>
      </c>
      <c r="E3" s="16">
        <f>SWITCH(Respuestas!F3,
 "1. Nunca",1,
 "2. 1 vez al día",2,
 "3. 2–3 veces al día",3,
 "4. Más de 3 veces al día",4)
</f>
        <v>1</v>
      </c>
      <c r="F3" s="16">
        <f>SWITCH(Respuestas!G3,
 "1. Nunca",1,
 "2. 1–2 veces por semana",2,
 "3. 3–4 veces por semana",3,
 "4. 5 o más veces por semana",4)</f>
        <v>1</v>
      </c>
      <c r="G3" s="16">
        <f>SWITCH(Respuestas!H3,
 "1. Nunca",1,
 "2. 1–2 veces por semana",2,
 "3. 3–4 veces por semana",3,
 "4. Todos los días",4)
</f>
        <v>1</v>
      </c>
      <c r="H3" s="17">
        <f>SWITCH(Respuestas!I3,
 "1. Bajo",1,
 "2. Moderado",2,
 "3. Alto",3,
 "4. Muy alto",4)
</f>
        <v>1</v>
      </c>
      <c r="I3" s="17">
        <f>SWITCH(Respuestas!J3,
 "1. Alimentación",1,
 "2. Ejercicio físico",2,
 "3. Sueño",3,
 "4. Manejo del estrés",4,
 "5. Otro",5)
</f>
        <v>1</v>
      </c>
      <c r="J3" s="17">
        <f>SWITCH(Respuestas!K3,
 "1. Recordatorios diarios",1,
 "2. Recomendaciones personalizadas",2,
 "3. Retos o desafíos semanales",3,
 "4. Ver tu progreso en gráficos",4)
</f>
        <v>1</v>
      </c>
    </row>
    <row r="4">
      <c r="A4" s="16">
        <f>SWITCH(Respuestas!B4,
  "1. Menos de 18",1,
  "2. 18 – 25",2,
  "3. 26 – 35",3,
  "4. 36 – 50",4,
  "5. Más de 50",5)</f>
        <v>2</v>
      </c>
      <c r="B4" s="16">
        <f>SWITCH(Respuestas!C4,
  "1. Masculino",1,
  "2. Femenino",2,
  "3. Prefiero no responder",3)</f>
        <v>1</v>
      </c>
      <c r="C4" s="16">
        <f>SWITCH(Respuestas!D4,
 "1. Nunca",1,
 "2. 1–2 veces por semana",2,
 "3. 3–4 veces por semana",3,
 "4. 5 o más veces por semana",4)</f>
        <v>3</v>
      </c>
      <c r="D4" s="16">
        <f>SWITCH(Respuestas!E4,
 "1. Menos de 5 horas",1,
 "2. 5–7 horas",2,
 "3. 7–9 horas",3,
 "4. Más de 9 horas",4)
</f>
        <v>2</v>
      </c>
      <c r="E4" s="16">
        <f>SWITCH(Respuestas!F4,
 "1. Nunca",1,
 "2. 1 vez al día",2,
 "3. 2–3 veces al día",3,
 "4. Más de 3 veces al día",4)
</f>
        <v>3</v>
      </c>
      <c r="F4" s="16">
        <f>SWITCH(Respuestas!G4,
 "1. Nunca",1,
 "2. 1–2 veces por semana",2,
 "3. 3–4 veces por semana",3,
 "4. 5 o más veces por semana",4)</f>
        <v>2</v>
      </c>
      <c r="G4" s="16">
        <f>SWITCH(Respuestas!H4,
 "1. Nunca",1,
 "2. 1–2 veces por semana",2,
 "3. 3–4 veces por semana",3,
 "4. Todos los días",4)
</f>
        <v>3</v>
      </c>
      <c r="H4" s="17">
        <f>SWITCH(Respuestas!I4,
 "1. Bajo",1,
 "2. Moderado",2,
 "3. Alto",3,
 "4. Muy alto",4)
</f>
        <v>2</v>
      </c>
      <c r="I4" s="17">
        <f>SWITCH(Respuestas!J4,
 "1. Alimentación",1,
 "2. Ejercicio físico",2,
 "3. Sueño",3,
 "4. Manejo del estrés",4,
 "5. Otro",5)
</f>
        <v>2</v>
      </c>
      <c r="J4" s="17">
        <f>SWITCH(Respuestas!K4,
 "1. Recordatorios diarios",1,
 "2. Recomendaciones personalizadas",2,
 "3. Retos o desafíos semanales",3,
 "4. Ver tu progreso en gráficos",4)
</f>
        <v>3</v>
      </c>
    </row>
    <row r="5">
      <c r="A5" s="16">
        <f>SWITCH(Respuestas!B5,
  "1. Menos de 18",1,
  "2. 18 – 25",2,
  "3. 26 – 35",3,
  "4. 36 – 50",4,
  "5. Más de 50",5)</f>
        <v>2</v>
      </c>
      <c r="B5" s="16">
        <f>SWITCH(Respuestas!C5,
  "1. Masculino",1,
  "2. Femenino",2,
  "3. Prefiero no responder",3)</f>
        <v>1</v>
      </c>
      <c r="C5" s="16">
        <f>SWITCH(Respuestas!D5,
 "1. Nunca",1,
 "2. 1–2 veces por semana",2,
 "3. 3–4 veces por semana",3,
 "4. 5 o más veces por semana",4)</f>
        <v>2</v>
      </c>
      <c r="D5" s="16">
        <f>SWITCH(Respuestas!E5,
 "1. Menos de 5 horas",1,
 "2. 5–7 horas",2,
 "3. 7–9 horas",3,
 "4. Más de 9 horas",4)
</f>
        <v>2</v>
      </c>
      <c r="E5" s="16">
        <f>SWITCH(Respuestas!F5,
 "1. Nunca",1,
 "2. 1 vez al día",2,
 "3. 2–3 veces al día",3,
 "4. Más de 3 veces al día",4)
</f>
        <v>2</v>
      </c>
      <c r="F5" s="16">
        <f>SWITCH(Respuestas!G5,
 "1. Nunca",1,
 "2. 1–2 veces por semana",2,
 "3. 3–4 veces por semana",3,
 "4. 5 o más veces por semana",4)</f>
        <v>4</v>
      </c>
      <c r="G5" s="16">
        <f>SWITCH(Respuestas!H5,
 "1. Nunca",1,
 "2. 1–2 veces por semana",2,
 "3. 3–4 veces por semana",3,
 "4. Todos los días",4)
</f>
        <v>2</v>
      </c>
      <c r="H5" s="17">
        <f>SWITCH(Respuestas!I5,
 "1. Bajo",1,
 "2. Moderado",2,
 "3. Alto",3,
 "4. Muy alto",4)
</f>
        <v>2</v>
      </c>
      <c r="I5" s="17">
        <f>SWITCH(Respuestas!J5,
 "1. Alimentación",1,
 "2. Ejercicio físico",2,
 "3. Sueño",3,
 "4. Manejo del estrés",4,
 "5. Otro",5)
</f>
        <v>4</v>
      </c>
      <c r="J5" s="17">
        <f>SWITCH(Respuestas!K5,
 "1. Recordatorios diarios",1,
 "2. Recomendaciones personalizadas",2,
 "3. Retos o desafíos semanales",3,
 "4. Ver tu progreso en gráficos",4)
</f>
        <v>3</v>
      </c>
    </row>
    <row r="6">
      <c r="A6" s="16">
        <f>SWITCH(Respuestas!B6,
  "1. Menos de 18",1,
  "2. 18 – 25",2,
  "3. 26 – 35",3,
  "4. 36 – 50",4,
  "5. Más de 50",5)</f>
        <v>2</v>
      </c>
      <c r="B6" s="16">
        <f>SWITCH(Respuestas!C6,
  "1. Masculino",1,
  "2. Femenino",2,
  "3. Prefiero no responder",3)</f>
        <v>1</v>
      </c>
      <c r="C6" s="16">
        <f>SWITCH(Respuestas!D6,
 "1. Nunca",1,
 "2. 1–2 veces por semana",2,
 "3. 3–4 veces por semana",3,
 "4. 5 o más veces por semana",4)</f>
        <v>2</v>
      </c>
      <c r="D6" s="16">
        <f>SWITCH(Respuestas!E6,
 "1. Menos de 5 horas",1,
 "2. 5–7 horas",2,
 "3. 7–9 horas",3,
 "4. Más de 9 horas",4)
</f>
        <v>2</v>
      </c>
      <c r="E6" s="16">
        <f>SWITCH(Respuestas!F6,
 "1. Nunca",1,
 "2. 1 vez al día",2,
 "3. 2–3 veces al día",3,
 "4. Más de 3 veces al día",4)
</f>
        <v>2</v>
      </c>
      <c r="F6" s="16">
        <f>SWITCH(Respuestas!G6,
 "1. Nunca",1,
 "2. 1–2 veces por semana",2,
 "3. 3–4 veces por semana",3,
 "4. 5 o más veces por semana",4)</f>
        <v>2</v>
      </c>
      <c r="G6" s="16">
        <f>SWITCH(Respuestas!H6,
 "1. Nunca",1,
 "2. 1–2 veces por semana",2,
 "3. 3–4 veces por semana",3,
 "4. Todos los días",4)
</f>
        <v>2</v>
      </c>
      <c r="H6" s="17">
        <f>SWITCH(Respuestas!I6,
 "1. Bajo",1,
 "2. Moderado",2,
 "3. Alto",3,
 "4. Muy alto",4)
</f>
        <v>2</v>
      </c>
      <c r="I6" s="17">
        <f>SWITCH(Respuestas!J6,
 "1. Alimentación",1,
 "2. Ejercicio físico",2,
 "3. Sueño",3,
 "4. Manejo del estrés",4,
 "5. Otro",5)
</f>
        <v>4</v>
      </c>
      <c r="J6" s="17">
        <f>SWITCH(Respuestas!K6,
 "1. Recordatorios diarios",1,
 "2. Recomendaciones personalizadas",2,
 "3. Retos o desafíos semanales",3,
 "4. Ver tu progreso en gráficos",4)
</f>
        <v>1</v>
      </c>
    </row>
    <row r="7">
      <c r="A7" s="16">
        <f>SWITCH(Respuestas!B7,
  "1. Menos de 18",1,
  "2. 18 – 25",2,
  "3. 26 – 35",3,
  "4. 36 – 50",4,
  "5. Más de 50",5)</f>
        <v>2</v>
      </c>
      <c r="B7" s="16">
        <f>SWITCH(Respuestas!C7,
  "1. Masculino",1,
  "2. Femenino",2,
  "3. Prefiero no responder",3)</f>
        <v>1</v>
      </c>
      <c r="C7" s="16">
        <f>SWITCH(Respuestas!D7,
 "1. Nunca",1,
 "2. 1–2 veces por semana",2,
 "3. 3–4 veces por semana",3,
 "4. 5 o más veces por semana",4)</f>
        <v>2</v>
      </c>
      <c r="D7" s="16">
        <f>SWITCH(Respuestas!E7,
 "1. Menos de 5 horas",1,
 "2. 5–7 horas",2,
 "3. 7–9 horas",3,
 "4. Más de 9 horas",4)
</f>
        <v>3</v>
      </c>
      <c r="E7" s="16">
        <f>SWITCH(Respuestas!F7,
 "1. Nunca",1,
 "2. 1 vez al día",2,
 "3. 2–3 veces al día",3,
 "4. Más de 3 veces al día",4)
</f>
        <v>2</v>
      </c>
      <c r="F7" s="16">
        <f>SWITCH(Respuestas!G7,
 "1. Nunca",1,
 "2. 1–2 veces por semana",2,
 "3. 3–4 veces por semana",3,
 "4. 5 o más veces por semana",4)</f>
        <v>2</v>
      </c>
      <c r="G7" s="16">
        <f>SWITCH(Respuestas!H7,
 "1. Nunca",1,
 "2. 1–2 veces por semana",2,
 "3. 3–4 veces por semana",3,
 "4. Todos los días",4)
</f>
        <v>2</v>
      </c>
      <c r="H7" s="17">
        <f>SWITCH(Respuestas!I7,
 "1. Bajo",1,
 "2. Moderado",2,
 "3. Alto",3,
 "4. Muy alto",4)
</f>
        <v>2</v>
      </c>
      <c r="I7" s="17">
        <f>SWITCH(Respuestas!J7,
 "1. Alimentación",1,
 "2. Ejercicio físico",2,
 "3. Sueño",3,
 "4. Manejo del estrés",4,
 "5. Otro",5)
</f>
        <v>2</v>
      </c>
      <c r="J7" s="17">
        <f>SWITCH(Respuestas!K7,
 "1. Recordatorios diarios",1,
 "2. Recomendaciones personalizadas",2,
 "3. Retos o desafíos semanales",3,
 "4. Ver tu progreso en gráficos",4)
</f>
        <v>2</v>
      </c>
    </row>
    <row r="8">
      <c r="A8" s="16">
        <f>SWITCH(Respuestas!B8,
  "1. Menos de 18",1,
  "2. 18 – 25",2,
  "3. 26 – 35",3,
  "4. 36 – 50",4,
  "5. Más de 50",5)</f>
        <v>4</v>
      </c>
      <c r="B8" s="16">
        <f>SWITCH(Respuestas!C8,
  "1. Masculino",1,
  "2. Femenino",2,
  "3. Prefiero no responder",3)</f>
        <v>2</v>
      </c>
      <c r="C8" s="16">
        <f>SWITCH(Respuestas!D8,
 "1. Nunca",1,
 "2. 1–2 veces por semana",2,
 "3. 3–4 veces por semana",3,
 "4. 5 o más veces por semana",4)</f>
        <v>3</v>
      </c>
      <c r="D8" s="16">
        <f>SWITCH(Respuestas!E8,
 "1. Menos de 5 horas",1,
 "2. 5–7 horas",2,
 "3. 7–9 horas",3,
 "4. Más de 9 horas",4)
</f>
        <v>2</v>
      </c>
      <c r="E8" s="16">
        <f>SWITCH(Respuestas!F8,
 "1. Nunca",1,
 "2. 1 vez al día",2,
 "3. 2–3 veces al día",3,
 "4. Más de 3 veces al día",4)
</f>
        <v>2</v>
      </c>
      <c r="F8" s="16">
        <f>SWITCH(Respuestas!G8,
 "1. Nunca",1,
 "2. 1–2 veces por semana",2,
 "3. 3–4 veces por semana",3,
 "4. 5 o más veces por semana",4)</f>
        <v>1</v>
      </c>
      <c r="G8" s="16">
        <f>SWITCH(Respuestas!H8,
 "1. Nunca",1,
 "2. 1–2 veces por semana",2,
 "3. 3–4 veces por semana",3,
 "4. Todos los días",4)
</f>
        <v>2</v>
      </c>
      <c r="H8" s="17">
        <f>SWITCH(Respuestas!I8,
 "1. Bajo",1,
 "2. Moderado",2,
 "3. Alto",3,
 "4. Muy alto",4)
</f>
        <v>3</v>
      </c>
      <c r="I8" s="17">
        <f>SWITCH(Respuestas!J8,
 "1. Alimentación",1,
 "2. Ejercicio físico",2,
 "3. Sueño",3,
 "4. Manejo del estrés",4,
 "5. Otro",5)
</f>
        <v>2</v>
      </c>
      <c r="J8" s="17">
        <f>SWITCH(Respuestas!K8,
 "1. Recordatorios diarios",1,
 "2. Recomendaciones personalizadas",2,
 "3. Retos o desafíos semanales",3,
 "4. Ver tu progreso en gráficos",4)
</f>
        <v>2</v>
      </c>
    </row>
    <row r="9">
      <c r="A9" s="16">
        <f>SWITCH(Respuestas!B9,
  "1. Menos de 18",1,
  "2. 18 – 25",2,
  "3. 26 – 35",3,
  "4. 36 – 50",4,
  "5. Más de 50",5)</f>
        <v>1</v>
      </c>
      <c r="B9" s="16">
        <f>SWITCH(Respuestas!C9,
  "1. Masculino",1,
  "2. Femenino",2,
  "3. Prefiero no responder",3)</f>
        <v>2</v>
      </c>
      <c r="C9" s="16">
        <f>SWITCH(Respuestas!D9,
 "1. Nunca",1,
 "2. 1–2 veces por semana",2,
 "3. 3–4 veces por semana",3,
 "4. 5 o más veces por semana",4)</f>
        <v>2</v>
      </c>
      <c r="D9" s="16">
        <f>SWITCH(Respuestas!E9,
 "1. Menos de 5 horas",1,
 "2. 5–7 horas",2,
 "3. 7–9 horas",3,
 "4. Más de 9 horas",4)
</f>
        <v>1</v>
      </c>
      <c r="E9" s="16">
        <f>SWITCH(Respuestas!F9,
 "1. Nunca",1,
 "2. 1 vez al día",2,
 "3. 2–3 veces al día",3,
 "4. Más de 3 veces al día",4)
</f>
        <v>3</v>
      </c>
      <c r="F9" s="16">
        <f>SWITCH(Respuestas!G9,
 "1. Nunca",1,
 "2. 1–2 veces por semana",2,
 "3. 3–4 veces por semana",3,
 "4. 5 o más veces por semana",4)</f>
        <v>2</v>
      </c>
      <c r="G9" s="16">
        <f>SWITCH(Respuestas!H9,
 "1. Nunca",1,
 "2. 1–2 veces por semana",2,
 "3. 3–4 veces por semana",3,
 "4. Todos los días",4)
</f>
        <v>1</v>
      </c>
      <c r="H9" s="17">
        <f>SWITCH(Respuestas!I9,
 "1. Bajo",1,
 "2. Moderado",2,
 "3. Alto",3,
 "4. Muy alto",4)
</f>
        <v>4</v>
      </c>
      <c r="I9" s="17">
        <f>SWITCH(Respuestas!J9,
 "1. Alimentación",1,
 "2. Ejercicio físico",2,
 "3. Sueño",3,
 "4. Manejo del estrés",4,
 "5. Otro",5)
</f>
        <v>3</v>
      </c>
      <c r="J9" s="17">
        <f>SWITCH(Respuestas!K9,
 "1. Recordatorios diarios",1,
 "2. Recomendaciones personalizadas",2,
 "3. Retos o desafíos semanales",3,
 "4. Ver tu progreso en gráficos",4)
</f>
        <v>3</v>
      </c>
    </row>
    <row r="10">
      <c r="A10" s="16">
        <f>SWITCH(Respuestas!B10,
  "1. Menos de 18",1,
  "2. 18 – 25",2,
  "3. 26 – 35",3,
  "4. 36 – 50",4,
  "5. Más de 50",5)</f>
        <v>3</v>
      </c>
      <c r="B10" s="16">
        <f>SWITCH(Respuestas!C10,
  "1. Masculino",1,
  "2. Femenino",2,
  "3. Prefiero no responder",3)</f>
        <v>2</v>
      </c>
      <c r="C10" s="16">
        <f>SWITCH(Respuestas!D10,
 "1. Nunca",1,
 "2. 1–2 veces por semana",2,
 "3. 3–4 veces por semana",3,
 "4. 5 o más veces por semana",4)</f>
        <v>2</v>
      </c>
      <c r="D10" s="16">
        <f>SWITCH(Respuestas!E10,
 "1. Menos de 5 horas",1,
 "2. 5–7 horas",2,
 "3. 7–9 horas",3,
 "4. Más de 9 horas",4)
</f>
        <v>2</v>
      </c>
      <c r="E10" s="16">
        <f>SWITCH(Respuestas!F10,
 "1. Nunca",1,
 "2. 1 vez al día",2,
 "3. 2–3 veces al día",3,
 "4. Más de 3 veces al día",4)
</f>
        <v>2</v>
      </c>
      <c r="F10" s="16">
        <f>SWITCH(Respuestas!G10,
 "1. Nunca",1,
 "2. 1–2 veces por semana",2,
 "3. 3–4 veces por semana",3,
 "4. 5 o más veces por semana",4)</f>
        <v>2</v>
      </c>
      <c r="G10" s="16">
        <f>SWITCH(Respuestas!H10,
 "1. Nunca",1,
 "2. 1–2 veces por semana",2,
 "3. 3–4 veces por semana",3,
 "4. Todos los días",4)
</f>
        <v>2</v>
      </c>
      <c r="H10" s="17">
        <f>SWITCH(Respuestas!I10,
 "1. Bajo",1,
 "2. Moderado",2,
 "3. Alto",3,
 "4. Muy alto",4)
</f>
        <v>2</v>
      </c>
      <c r="I10" s="17">
        <f>SWITCH(Respuestas!J10,
 "1. Alimentación",1,
 "2. Ejercicio físico",2,
 "3. Sueño",3,
 "4. Manejo del estrés",4,
 "5. Otro",5)
</f>
        <v>4</v>
      </c>
      <c r="J10" s="17">
        <f>SWITCH(Respuestas!K10,
 "1. Recordatorios diarios",1,
 "2. Recomendaciones personalizadas",2,
 "3. Retos o desafíos semanales",3,
 "4. Ver tu progreso en gráficos",4)
</f>
        <v>3</v>
      </c>
    </row>
    <row r="11">
      <c r="A11" s="16">
        <f>SWITCH(Respuestas!B11,
  "1. Menos de 18",1,
  "2. 18 – 25",2,
  "3. 26 – 35",3,
  "4. 36 – 50",4,
  "5. Más de 50",5)</f>
        <v>4</v>
      </c>
      <c r="B11" s="16">
        <f>SWITCH(Respuestas!C11,
  "1. Masculino",1,
  "2. Femenino",2,
  "3. Prefiero no responder",3)</f>
        <v>1</v>
      </c>
      <c r="C11" s="16">
        <f>SWITCH(Respuestas!D11,
 "1. Nunca",1,
 "2. 1–2 veces por semana",2,
 "3. 3–4 veces por semana",3,
 "4. 5 o más veces por semana",4)</f>
        <v>2</v>
      </c>
      <c r="D11" s="16">
        <f>SWITCH(Respuestas!E11,
 "1. Menos de 5 horas",1,
 "2. 5–7 horas",2,
 "3. 7–9 horas",3,
 "4. Más de 9 horas",4)
</f>
        <v>3</v>
      </c>
      <c r="E11" s="16">
        <f>SWITCH(Respuestas!F11,
 "1. Nunca",1,
 "2. 1 vez al día",2,
 "3. 2–3 veces al día",3,
 "4. Más de 3 veces al día",4)
</f>
        <v>3</v>
      </c>
      <c r="F11" s="16">
        <f>SWITCH(Respuestas!G11,
 "1. Nunca",1,
 "2. 1–2 veces por semana",2,
 "3. 3–4 veces por semana",3,
 "4. 5 o más veces por semana",4)</f>
        <v>2</v>
      </c>
      <c r="G11" s="16">
        <f>SWITCH(Respuestas!H11,
 "1. Nunca",1,
 "2. 1–2 veces por semana",2,
 "3. 3–4 veces por semana",3,
 "4. Todos los días",4)
</f>
        <v>1</v>
      </c>
      <c r="H11" s="17">
        <f>SWITCH(Respuestas!I11,
 "1. Bajo",1,
 "2. Moderado",2,
 "3. Alto",3,
 "4. Muy alto",4)
</f>
        <v>1</v>
      </c>
      <c r="I11" s="17">
        <f>SWITCH(Respuestas!J11,
 "1. Alimentación",1,
 "2. Ejercicio físico",2,
 "3. Sueño",3,
 "4. Manejo del estrés",4,
 "5. Otro",5)
</f>
        <v>3</v>
      </c>
      <c r="J11" s="17">
        <f>SWITCH(Respuestas!K11,
 "1. Recordatorios diarios",1,
 "2. Recomendaciones personalizadas",2,
 "3. Retos o desafíos semanales",3,
 "4. Ver tu progreso en gráficos",4)
</f>
        <v>4</v>
      </c>
    </row>
    <row r="12">
      <c r="A12" s="16">
        <f>SWITCH(Respuestas!B12,
  "1. Menos de 18",1,
  "2. 18 – 25",2,
  "3. 26 – 35",3,
  "4. 36 – 50",4,
  "5. Más de 50",5)</f>
        <v>2</v>
      </c>
      <c r="B12" s="16">
        <f>SWITCH(Respuestas!C12,
  "1. Masculino",1,
  "2. Femenino",2,
  "3. Prefiero no responder",3)</f>
        <v>1</v>
      </c>
      <c r="C12" s="16">
        <f>SWITCH(Respuestas!D12,
 "1. Nunca",1,
 "2. 1–2 veces por semana",2,
 "3. 3–4 veces por semana",3,
 "4. 5 o más veces por semana",4)</f>
        <v>4</v>
      </c>
      <c r="D12" s="16">
        <f>SWITCH(Respuestas!E12,
 "1. Menos de 5 horas",1,
 "2. 5–7 horas",2,
 "3. 7–9 horas",3,
 "4. Más de 9 horas",4)
</f>
        <v>2</v>
      </c>
      <c r="E12" s="16">
        <f>SWITCH(Respuestas!F12,
 "1. Nunca",1,
 "2. 1 vez al día",2,
 "3. 2–3 veces al día",3,
 "4. Más de 3 veces al día",4)
</f>
        <v>3</v>
      </c>
      <c r="F12" s="16">
        <f>SWITCH(Respuestas!G12,
 "1. Nunca",1,
 "2. 1–2 veces por semana",2,
 "3. 3–4 veces por semana",3,
 "4. 5 o más veces por semana",4)</f>
        <v>3</v>
      </c>
      <c r="G12" s="16">
        <f>SWITCH(Respuestas!H12,
 "1. Nunca",1,
 "2. 1–2 veces por semana",2,
 "3. 3–4 veces por semana",3,
 "4. Todos los días",4)
</f>
        <v>1</v>
      </c>
      <c r="H12" s="17">
        <f>SWITCH(Respuestas!I12,
 "1. Bajo",1,
 "2. Moderado",2,
 "3. Alto",3,
 "4. Muy alto",4)
</f>
        <v>3</v>
      </c>
      <c r="I12" s="17">
        <f>SWITCH(Respuestas!J12,
 "1. Alimentación",1,
 "2. Ejercicio físico",2,
 "3. Sueño",3,
 "4. Manejo del estrés",4,
 "5. Otro",5)
</f>
        <v>4</v>
      </c>
      <c r="J12" s="17">
        <f>SWITCH(Respuestas!K12,
 "1. Recordatorios diarios",1,
 "2. Recomendaciones personalizadas",2,
 "3. Retos o desafíos semanales",3,
 "4. Ver tu progreso en gráficos",4)
</f>
        <v>1</v>
      </c>
    </row>
    <row r="13">
      <c r="A13" s="16">
        <f>SWITCH(Respuestas!B13,
  "1. Menos de 18",1,
  "2. 18 – 25",2,
  "3. 26 – 35",3,
  "4. 36 – 50",4,
  "5. Más de 50",5)</f>
        <v>4</v>
      </c>
      <c r="B13" s="16">
        <f>SWITCH(Respuestas!C13,
  "1. Masculino",1,
  "2. Femenino",2,
  "3. Prefiero no responder",3)</f>
        <v>2</v>
      </c>
      <c r="C13" s="16">
        <f>SWITCH(Respuestas!D13,
 "1. Nunca",1,
 "2. 1–2 veces por semana",2,
 "3. 3–4 veces por semana",3,
 "4. 5 o más veces por semana",4)</f>
        <v>4</v>
      </c>
      <c r="D13" s="16">
        <f>SWITCH(Respuestas!E13,
 "1. Menos de 5 horas",1,
 "2. 5–7 horas",2,
 "3. 7–9 horas",3,
 "4. Más de 9 horas",4)
</f>
        <v>3</v>
      </c>
      <c r="E13" s="16">
        <f>SWITCH(Respuestas!F13,
 "1. Nunca",1,
 "2. 1 vez al día",2,
 "3. 2–3 veces al día",3,
 "4. Más de 3 veces al día",4)
</f>
        <v>4</v>
      </c>
      <c r="F13" s="16">
        <f>SWITCH(Respuestas!G13,
 "1. Nunca",1,
 "2. 1–2 veces por semana",2,
 "3. 3–4 veces por semana",3,
 "4. 5 o más veces por semana",4)</f>
        <v>2</v>
      </c>
      <c r="G13" s="16">
        <f>SWITCH(Respuestas!H13,
 "1. Nunca",1,
 "2. 1–2 veces por semana",2,
 "3. 3–4 veces por semana",3,
 "4. Todos los días",4)
</f>
        <v>2</v>
      </c>
      <c r="H13" s="17">
        <f>SWITCH(Respuestas!I13,
 "1. Bajo",1,
 "2. Moderado",2,
 "3. Alto",3,
 "4. Muy alto",4)
</f>
        <v>2</v>
      </c>
      <c r="I13" s="17">
        <f>SWITCH(Respuestas!J13,
 "1. Alimentación",1,
 "2. Ejercicio físico",2,
 "3. Sueño",3,
 "4. Manejo del estrés",4,
 "5. Otro",5)
</f>
        <v>3</v>
      </c>
      <c r="J13" s="17">
        <f>SWITCH(Respuestas!K13,
 "1. Recordatorios diarios",1,
 "2. Recomendaciones personalizadas",2,
 "3. Retos o desafíos semanales",3,
 "4. Ver tu progreso en gráficos",4)
</f>
        <v>3</v>
      </c>
    </row>
    <row r="14">
      <c r="A14" s="16">
        <f>SWITCH(Respuestas!B14,
  "1. Menos de 18",1,
  "2. 18 – 25",2,
  "3. 26 – 35",3,
  "4. 36 – 50",4,
  "5. Más de 50",5)</f>
        <v>1</v>
      </c>
      <c r="B14" s="16">
        <f>SWITCH(Respuestas!C14,
  "1. Masculino",1,
  "2. Femenino",2,
  "3. Prefiero no responder",3)</f>
        <v>1</v>
      </c>
      <c r="C14" s="16">
        <f>SWITCH(Respuestas!D14,
 "1. Nunca",1,
 "2. 1–2 veces por semana",2,
 "3. 3–4 veces por semana",3,
 "4. 5 o más veces por semana",4)</f>
        <v>3</v>
      </c>
      <c r="D14" s="16">
        <f>SWITCH(Respuestas!E14,
 "1. Menos de 5 horas",1,
 "2. 5–7 horas",2,
 "3. 7–9 horas",3,
 "4. Más de 9 horas",4)
</f>
        <v>2</v>
      </c>
      <c r="E14" s="16">
        <f>SWITCH(Respuestas!F14,
 "1. Nunca",1,
 "2. 1 vez al día",2,
 "3. 2–3 veces al día",3,
 "4. Más de 3 veces al día",4)
</f>
        <v>3</v>
      </c>
      <c r="F14" s="16">
        <f>SWITCH(Respuestas!G14,
 "1. Nunca",1,
 "2. 1–2 veces por semana",2,
 "3. 3–4 veces por semana",3,
 "4. 5 o más veces por semana",4)</f>
        <v>2</v>
      </c>
      <c r="G14" s="16">
        <f>SWITCH(Respuestas!H14,
 "1. Nunca",1,
 "2. 1–2 veces por semana",2,
 "3. 3–4 veces por semana",3,
 "4. Todos los días",4)
</f>
        <v>2</v>
      </c>
      <c r="H14" s="17">
        <f>SWITCH(Respuestas!I14,
 "1. Bajo",1,
 "2. Moderado",2,
 "3. Alto",3,
 "4. Muy alto",4)
</f>
        <v>2</v>
      </c>
      <c r="I14" s="17">
        <f>SWITCH(Respuestas!J14,
 "1. Alimentación",1,
 "2. Ejercicio físico",2,
 "3. Sueño",3,
 "4. Manejo del estrés",4,
 "5. Otro",5)
</f>
        <v>3</v>
      </c>
      <c r="J14" s="17">
        <f>SWITCH(Respuestas!K14,
 "1. Recordatorios diarios",1,
 "2. Recomendaciones personalizadas",2,
 "3. Retos o desafíos semanales",3,
 "4. Ver tu progreso en gráficos",4)
</f>
        <v>2</v>
      </c>
    </row>
    <row r="15">
      <c r="A15" s="16">
        <f>SWITCH(Respuestas!B15,
  "1. Menos de 18",1,
  "2. 18 – 25",2,
  "3. 26 – 35",3,
  "4. 36 – 50",4,
  "5. Más de 50",5)</f>
        <v>2</v>
      </c>
      <c r="B15" s="16">
        <f>SWITCH(Respuestas!C15,
  "1. Masculino",1,
  "2. Femenino",2,
  "3. Prefiero no responder",3)</f>
        <v>2</v>
      </c>
      <c r="C15" s="16">
        <f>SWITCH(Respuestas!D15,
 "1. Nunca",1,
 "2. 1–2 veces por semana",2,
 "3. 3–4 veces por semana",3,
 "4. 5 o más veces por semana",4)</f>
        <v>2</v>
      </c>
      <c r="D15" s="16">
        <f>SWITCH(Respuestas!E15,
 "1. Menos de 5 horas",1,
 "2. 5–7 horas",2,
 "3. 7–9 horas",3,
 "4. Más de 9 horas",4)
</f>
        <v>2</v>
      </c>
      <c r="E15" s="16">
        <f>SWITCH(Respuestas!F15,
 "1. Nunca",1,
 "2. 1 vez al día",2,
 "3. 2–3 veces al día",3,
 "4. Más de 3 veces al día",4)
</f>
        <v>3</v>
      </c>
      <c r="F15" s="16">
        <f>SWITCH(Respuestas!G15,
 "1. Nunca",1,
 "2. 1–2 veces por semana",2,
 "3. 3–4 veces por semana",3,
 "4. 5 o más veces por semana",4)</f>
        <v>2</v>
      </c>
      <c r="G15" s="16">
        <f>SWITCH(Respuestas!H15,
 "1. Nunca",1,
 "2. 1–2 veces por semana",2,
 "3. 3–4 veces por semana",3,
 "4. Todos los días",4)
</f>
        <v>2</v>
      </c>
      <c r="H15" s="17">
        <f>SWITCH(Respuestas!I15,
 "1. Bajo",1,
 "2. Moderado",2,
 "3. Alto",3,
 "4. Muy alto",4)
</f>
        <v>2</v>
      </c>
      <c r="I15" s="17">
        <f>SWITCH(Respuestas!J15,
 "1. Alimentación",1,
 "2. Ejercicio físico",2,
 "3. Sueño",3,
 "4. Manejo del estrés",4,
 "5. Otro",5)
</f>
        <v>1</v>
      </c>
      <c r="J15" s="17">
        <f>SWITCH(Respuestas!K15,
 "1. Recordatorios diarios",1,
 "2. Recomendaciones personalizadas",2,
 "3. Retos o desafíos semanales",3,
 "4. Ver tu progreso en gráficos",4)
</f>
        <v>1</v>
      </c>
    </row>
    <row r="16">
      <c r="A16" s="16">
        <f>SWITCH(Respuestas!B16,
  "1. Menos de 18",1,
  "2. 18 – 25",2,
  "3. 26 – 35",3,
  "4. 36 – 50",4,
  "5. Más de 50",5)</f>
        <v>2</v>
      </c>
      <c r="B16" s="16">
        <f>SWITCH(Respuestas!C16,
  "1. Masculino",1,
  "2. Femenino",2,
  "3. Prefiero no responder",3)</f>
        <v>2</v>
      </c>
      <c r="C16" s="16">
        <f>SWITCH(Respuestas!D16,
 "1. Nunca",1,
 "2. 1–2 veces por semana",2,
 "3. 3–4 veces por semana",3,
 "4. 5 o más veces por semana",4)</f>
        <v>1</v>
      </c>
      <c r="D16" s="16">
        <f>SWITCH(Respuestas!E16,
 "1. Menos de 5 horas",1,
 "2. 5–7 horas",2,
 "3. 7–9 horas",3,
 "4. Más de 9 horas",4)
</f>
        <v>2</v>
      </c>
      <c r="E16" s="16">
        <f>SWITCH(Respuestas!F16,
 "1. Nunca",1,
 "2. 1 vez al día",2,
 "3. 2–3 veces al día",3,
 "4. Más de 3 veces al día",4)
</f>
        <v>2</v>
      </c>
      <c r="F16" s="16">
        <f>SWITCH(Respuestas!G16,
 "1. Nunca",1,
 "2. 1–2 veces por semana",2,
 "3. 3–4 veces por semana",3,
 "4. 5 o más veces por semana",4)</f>
        <v>2</v>
      </c>
      <c r="G16" s="16">
        <f>SWITCH(Respuestas!H16,
 "1. Nunca",1,
 "2. 1–2 veces por semana",2,
 "3. 3–4 veces por semana",3,
 "4. Todos los días",4)
</f>
        <v>2</v>
      </c>
      <c r="H16" s="17">
        <f>SWITCH(Respuestas!I16,
 "1. Bajo",1,
 "2. Moderado",2,
 "3. Alto",3,
 "4. Muy alto",4)
</f>
        <v>3</v>
      </c>
      <c r="I16" s="17">
        <f>SWITCH(Respuestas!J16,
 "1. Alimentación",1,
 "2. Ejercicio físico",2,
 "3. Sueño",3,
 "4. Manejo del estrés",4,
 "5. Otro",5)
</f>
        <v>1</v>
      </c>
      <c r="J16" s="17">
        <f>SWITCH(Respuestas!K16,
 "1. Recordatorios diarios",1,
 "2. Recomendaciones personalizadas",2,
 "3. Retos o desafíos semanales",3,
 "4. Ver tu progreso en gráficos",4)
</f>
        <v>1</v>
      </c>
    </row>
    <row r="17">
      <c r="A17" s="16">
        <f>SWITCH(Respuestas!B17,
  "1. Menos de 18",1,
  "2. 18 – 25",2,
  "3. 26 – 35",3,
  "4. 36 – 50",4,
  "5. Más de 50",5)</f>
        <v>2</v>
      </c>
      <c r="B17" s="16">
        <f>SWITCH(Respuestas!C17,
  "1. Masculino",1,
  "2. Femenino",2,
  "3. Prefiero no responder",3)</f>
        <v>1</v>
      </c>
      <c r="C17" s="16">
        <f>SWITCH(Respuestas!D17,
 "1. Nunca",1,
 "2. 1–2 veces por semana",2,
 "3. 3–4 veces por semana",3,
 "4. 5 o más veces por semana",4)</f>
        <v>1</v>
      </c>
      <c r="D17" s="16">
        <f>SWITCH(Respuestas!E17,
 "1. Menos de 5 horas",1,
 "2. 5–7 horas",2,
 "3. 7–9 horas",3,
 "4. Más de 9 horas",4)
</f>
        <v>1</v>
      </c>
      <c r="E17" s="16">
        <f>SWITCH(Respuestas!F17,
 "1. Nunca",1,
 "2. 1 vez al día",2,
 "3. 2–3 veces al día",3,
 "4. Más de 3 veces al día",4)
</f>
        <v>1</v>
      </c>
      <c r="F17" s="16">
        <f>SWITCH(Respuestas!G17,
 "1. Nunca",1,
 "2. 1–2 veces por semana",2,
 "3. 3–4 veces por semana",3,
 "4. 5 o más veces por semana",4)</f>
        <v>4</v>
      </c>
      <c r="G17" s="16">
        <f>SWITCH(Respuestas!H17,
 "1. Nunca",1,
 "2. 1–2 veces por semana",2,
 "3. 3–4 veces por semana",3,
 "4. Todos los días",4)
</f>
        <v>1</v>
      </c>
      <c r="H17" s="17">
        <f>SWITCH(Respuestas!I17,
 "1. Bajo",1,
 "2. Moderado",2,
 "3. Alto",3,
 "4. Muy alto",4)
</f>
        <v>2</v>
      </c>
      <c r="I17" s="17">
        <f>SWITCH(Respuestas!J17,
 "1. Alimentación",1,
 "2. Ejercicio físico",2,
 "3. Sueño",3,
 "4. Manejo del estrés",4,
 "5. Otro",5)
</f>
        <v>2</v>
      </c>
      <c r="J17" s="17">
        <f>SWITCH(Respuestas!K17,
 "1. Recordatorios diarios",1,
 "2. Recomendaciones personalizadas",2,
 "3. Retos o desafíos semanales",3,
 "4. Ver tu progreso en gráficos",4)
</f>
        <v>1</v>
      </c>
    </row>
    <row r="18">
      <c r="A18" s="16">
        <f>SWITCH(Respuestas!B18,
  "1. Menos de 18",1,
  "2. 18 – 25",2,
  "3. 26 – 35",3,
  "4. 36 – 50",4,
  "5. Más de 50",5)</f>
        <v>3</v>
      </c>
      <c r="B18" s="16">
        <f>SWITCH(Respuestas!C18,
  "1. Masculino",1,
  "2. Femenino",2,
  "3. Prefiero no responder",3)</f>
        <v>2</v>
      </c>
      <c r="C18" s="16">
        <f>SWITCH(Respuestas!D18,
 "1. Nunca",1,
 "2. 1–2 veces por semana",2,
 "3. 3–4 veces por semana",3,
 "4. 5 o más veces por semana",4)</f>
        <v>2</v>
      </c>
      <c r="D18" s="16">
        <f>SWITCH(Respuestas!E18,
 "1. Menos de 5 horas",1,
 "2. 5–7 horas",2,
 "3. 7–9 horas",3,
 "4. Más de 9 horas",4)
</f>
        <v>1</v>
      </c>
      <c r="E18" s="16">
        <f>SWITCH(Respuestas!F18,
 "1. Nunca",1,
 "2. 1 vez al día",2,
 "3. 2–3 veces al día",3,
 "4. Más de 3 veces al día",4)
</f>
        <v>3</v>
      </c>
      <c r="F18" s="16">
        <f>SWITCH(Respuestas!G18,
 "1. Nunca",1,
 "2. 1–2 veces por semana",2,
 "3. 3–4 veces por semana",3,
 "4. 5 o más veces por semana",4)</f>
        <v>2</v>
      </c>
      <c r="G18" s="16">
        <f>SWITCH(Respuestas!H18,
 "1. Nunca",1,
 "2. 1–2 veces por semana",2,
 "3. 3–4 veces por semana",3,
 "4. Todos los días",4)
</f>
        <v>2</v>
      </c>
      <c r="H18" s="17">
        <f>SWITCH(Respuestas!I18,
 "1. Bajo",1,
 "2. Moderado",2,
 "3. Alto",3,
 "4. Muy alto",4)
</f>
        <v>4</v>
      </c>
      <c r="I18" s="17">
        <f>SWITCH(Respuestas!J18,
 "1. Alimentación",1,
 "2. Ejercicio físico",2,
 "3. Sueño",3,
 "4. Manejo del estrés",4,
 "5. Otro",5)
</f>
        <v>4</v>
      </c>
      <c r="J18" s="17">
        <f>SWITCH(Respuestas!K18,
 "1. Recordatorios diarios",1,
 "2. Recomendaciones personalizadas",2,
 "3. Retos o desafíos semanales",3,
 "4. Ver tu progreso en gráficos",4)
</f>
        <v>1</v>
      </c>
    </row>
    <row r="19">
      <c r="A19" s="16">
        <f>SWITCH(Respuestas!B19,
  "1. Menos de 18",1,
  "2. 18 – 25",2,
  "3. 26 – 35",3,
  "4. 36 – 50",4,
  "5. Más de 50",5)</f>
        <v>2</v>
      </c>
      <c r="B19" s="16">
        <f>SWITCH(Respuestas!C19,
  "1. Masculino",1,
  "2. Femenino",2,
  "3. Prefiero no responder",3)</f>
        <v>2</v>
      </c>
      <c r="C19" s="16">
        <f>SWITCH(Respuestas!D19,
 "1. Nunca",1,
 "2. 1–2 veces por semana",2,
 "3. 3–4 veces por semana",3,
 "4. 5 o más veces por semana",4)</f>
        <v>1</v>
      </c>
      <c r="D19" s="16">
        <f>SWITCH(Respuestas!E19,
 "1. Menos de 5 horas",1,
 "2. 5–7 horas",2,
 "3. 7–9 horas",3,
 "4. Más de 9 horas",4)
</f>
        <v>1</v>
      </c>
      <c r="E19" s="16">
        <f>SWITCH(Respuestas!F19,
 "1. Nunca",1,
 "2. 1 vez al día",2,
 "3. 2–3 veces al día",3,
 "4. Más de 3 veces al día",4)
</f>
        <v>3</v>
      </c>
      <c r="F19" s="16">
        <f>SWITCH(Respuestas!G19,
 "1. Nunca",1,
 "2. 1–2 veces por semana",2,
 "3. 3–4 veces por semana",3,
 "4. 5 o más veces por semana",4)</f>
        <v>2</v>
      </c>
      <c r="G19" s="16">
        <f>SWITCH(Respuestas!H19,
 "1. Nunca",1,
 "2. 1–2 veces por semana",2,
 "3. 3–4 veces por semana",3,
 "4. Todos los días",4)
</f>
        <v>1</v>
      </c>
      <c r="H19" s="17">
        <f>SWITCH(Respuestas!I19,
 "1. Bajo",1,
 "2. Moderado",2,
 "3. Alto",3,
 "4. Muy alto",4)
</f>
        <v>2</v>
      </c>
      <c r="I19" s="17">
        <f>SWITCH(Respuestas!J19,
 "1. Alimentación",1,
 "2. Ejercicio físico",2,
 "3. Sueño",3,
 "4. Manejo del estrés",4,
 "5. Otro",5)
</f>
        <v>3</v>
      </c>
      <c r="J19" s="17">
        <f>SWITCH(Respuestas!K19,
 "1. Recordatorios diarios",1,
 "2. Recomendaciones personalizadas",2,
 "3. Retos o desafíos semanales",3,
 "4. Ver tu progreso en gráficos",4)
</f>
        <v>1</v>
      </c>
    </row>
    <row r="20">
      <c r="A20" s="16">
        <f>SWITCH(Respuestas!B20,
  "1. Menos de 18",1,
  "2. 18 – 25",2,
  "3. 26 – 35",3,
  "4. 36 – 50",4,
  "5. Más de 50",5)</f>
        <v>4</v>
      </c>
      <c r="B20" s="16">
        <f>SWITCH(Respuestas!C20,
  "1. Masculino",1,
  "2. Femenino",2,
  "3. Prefiero no responder",3)</f>
        <v>1</v>
      </c>
      <c r="C20" s="16">
        <f>SWITCH(Respuestas!D20,
 "1. Nunca",1,
 "2. 1–2 veces por semana",2,
 "3. 3–4 veces por semana",3,
 "4. 5 o más veces por semana",4)</f>
        <v>3</v>
      </c>
      <c r="D20" s="16">
        <f>SWITCH(Respuestas!E20,
 "1. Menos de 5 horas",1,
 "2. 5–7 horas",2,
 "3. 7–9 horas",3,
 "4. Más de 9 horas",4)
</f>
        <v>2</v>
      </c>
      <c r="E20" s="16">
        <f>SWITCH(Respuestas!F20,
 "1. Nunca",1,
 "2. 1 vez al día",2,
 "3. 2–3 veces al día",3,
 "4. Más de 3 veces al día",4)
</f>
        <v>2</v>
      </c>
      <c r="F20" s="16">
        <f>SWITCH(Respuestas!G20,
 "1. Nunca",1,
 "2. 1–2 veces por semana",2,
 "3. 3–4 veces por semana",3,
 "4. 5 o más veces por semana",4)</f>
        <v>2</v>
      </c>
      <c r="G20" s="16">
        <f>SWITCH(Respuestas!H20,
 "1. Nunca",1,
 "2. 1–2 veces por semana",2,
 "3. 3–4 veces por semana",3,
 "4. Todos los días",4)
</f>
        <v>2</v>
      </c>
      <c r="H20" s="17">
        <f>SWITCH(Respuestas!I20,
 "1. Bajo",1,
 "2. Moderado",2,
 "3. Alto",3,
 "4. Muy alto",4)
</f>
        <v>2</v>
      </c>
      <c r="I20" s="17">
        <f>SWITCH(Respuestas!J20,
 "1. Alimentación",1,
 "2. Ejercicio físico",2,
 "3. Sueño",3,
 "4. Manejo del estrés",4,
 "5. Otro",5)
</f>
        <v>2</v>
      </c>
      <c r="J20" s="17">
        <f>SWITCH(Respuestas!K20,
 "1. Recordatorios diarios",1,
 "2. Recomendaciones personalizadas",2,
 "3. Retos o desafíos semanales",3,
 "4. Ver tu progreso en gráficos",4)
</f>
        <v>3</v>
      </c>
    </row>
    <row r="21">
      <c r="A21" s="16">
        <f>SWITCH(Respuestas!B21,
  "1. Menos de 18",1,
  "2. 18 – 25",2,
  "3. 26 – 35",3,
  "4. 36 – 50",4,
  "5. Más de 50",5)</f>
        <v>2</v>
      </c>
      <c r="B21" s="16">
        <f>SWITCH(Respuestas!C21,
  "1. Masculino",1,
  "2. Femenino",2,
  "3. Prefiero no responder",3)</f>
        <v>2</v>
      </c>
      <c r="C21" s="16">
        <f>SWITCH(Respuestas!D21,
 "1. Nunca",1,
 "2. 1–2 veces por semana",2,
 "3. 3–4 veces por semana",3,
 "4. 5 o más veces por semana",4)</f>
        <v>1</v>
      </c>
      <c r="D21" s="16">
        <f>SWITCH(Respuestas!E21,
 "1. Menos de 5 horas",1,
 "2. 5–7 horas",2,
 "3. 7–9 horas",3,
 "4. Más de 9 horas",4)
</f>
        <v>2</v>
      </c>
      <c r="E21" s="16">
        <f>SWITCH(Respuestas!F21,
 "1. Nunca",1,
 "2. 1 vez al día",2,
 "3. 2–3 veces al día",3,
 "4. Más de 3 veces al día",4)
</f>
        <v>2</v>
      </c>
      <c r="F21" s="16">
        <f>SWITCH(Respuestas!G21,
 "1. Nunca",1,
 "2. 1–2 veces por semana",2,
 "3. 3–4 veces por semana",3,
 "4. 5 o más veces por semana",4)</f>
        <v>2</v>
      </c>
      <c r="G21" s="16">
        <f>SWITCH(Respuestas!H21,
 "1. Nunca",1,
 "2. 1–2 veces por semana",2,
 "3. 3–4 veces por semana",3,
 "4. Todos los días",4)
</f>
        <v>1</v>
      </c>
      <c r="H21" s="17">
        <f>SWITCH(Respuestas!I21,
 "1. Bajo",1,
 "2. Moderado",2,
 "3. Alto",3,
 "4. Muy alto",4)
</f>
        <v>3</v>
      </c>
      <c r="I21" s="17">
        <f>SWITCH(Respuestas!J21,
 "1. Alimentación",1,
 "2. Ejercicio físico",2,
 "3. Sueño",3,
 "4. Manejo del estrés",4,
 "5. Otro",5)
</f>
        <v>1</v>
      </c>
      <c r="J21" s="17">
        <f>SWITCH(Respuestas!K21,
 "1. Recordatorios diarios",1,
 "2. Recomendaciones personalizadas",2,
 "3. Retos o desafíos semanales",3,
 "4. Ver tu progreso en gráficos",4)
</f>
        <v>1</v>
      </c>
    </row>
    <row r="22">
      <c r="A22" s="16">
        <f>SWITCH(Respuestas!B22,
  "1. Menos de 18",1,
  "2. 18 – 25",2,
  "3. 26 – 35",3,
  "4. 36 – 50",4,
  "5. Más de 50",5)</f>
        <v>1</v>
      </c>
      <c r="B22" s="16">
        <f>SWITCH(Respuestas!C22,
  "1. Masculino",1,
  "2. Femenino",2,
  "3. Prefiero no responder",3)</f>
        <v>1</v>
      </c>
      <c r="C22" s="16">
        <f>SWITCH(Respuestas!D22,
 "1. Nunca",1,
 "2. 1–2 veces por semana",2,
 "3. 3–4 veces por semana",3,
 "4. 5 o más veces por semana",4)</f>
        <v>3</v>
      </c>
      <c r="D22" s="16">
        <f>SWITCH(Respuestas!E22,
 "1. Menos de 5 horas",1,
 "2. 5–7 horas",2,
 "3. 7–9 horas",3,
 "4. Más de 9 horas",4)
</f>
        <v>2</v>
      </c>
      <c r="E22" s="16">
        <f>SWITCH(Respuestas!F22,
 "1. Nunca",1,
 "2. 1 vez al día",2,
 "3. 2–3 veces al día",3,
 "4. Más de 3 veces al día",4)
</f>
        <v>2</v>
      </c>
      <c r="F22" s="16">
        <f>SWITCH(Respuestas!G22,
 "1. Nunca",1,
 "2. 1–2 veces por semana",2,
 "3. 3–4 veces por semana",3,
 "4. 5 o más veces por semana",4)</f>
        <v>2</v>
      </c>
      <c r="G22" s="16">
        <f>SWITCH(Respuestas!H22,
 "1. Nunca",1,
 "2. 1–2 veces por semana",2,
 "3. 3–4 veces por semana",3,
 "4. Todos los días",4)
</f>
        <v>2</v>
      </c>
      <c r="H22" s="17">
        <f>SWITCH(Respuestas!I22,
 "1. Bajo",1,
 "2. Moderado",2,
 "3. Alto",3,
 "4. Muy alto",4)
</f>
        <v>3</v>
      </c>
      <c r="I22" s="17">
        <f>SWITCH(Respuestas!J22,
 "1. Alimentación",1,
 "2. Ejercicio físico",2,
 "3. Sueño",3,
 "4. Manejo del estrés",4,
 "5. Otro",5)
</f>
        <v>2</v>
      </c>
      <c r="J22" s="17">
        <f>SWITCH(Respuestas!K22,
 "1. Recordatorios diarios",1,
 "2. Recomendaciones personalizadas",2,
 "3. Retos o desafíos semanales",3,
 "4. Ver tu progreso en gráficos",4)
</f>
        <v>2</v>
      </c>
    </row>
    <row r="23">
      <c r="A23" s="16">
        <f>SWITCH(Respuestas!B23,
  "1. Menos de 18",1,
  "2. 18 – 25",2,
  "3. 26 – 35",3,
  "4. 36 – 50",4,
  "5. Más de 50",5)</f>
        <v>4</v>
      </c>
      <c r="B23" s="16">
        <f>SWITCH(Respuestas!C23,
  "1. Masculino",1,
  "2. Femenino",2,
  "3. Prefiero no responder",3)</f>
        <v>2</v>
      </c>
      <c r="C23" s="16">
        <f>SWITCH(Respuestas!D23,
 "1. Nunca",1,
 "2. 1–2 veces por semana",2,
 "3. 3–4 veces por semana",3,
 "4. 5 o más veces por semana",4)</f>
        <v>2</v>
      </c>
      <c r="D23" s="16">
        <f>SWITCH(Respuestas!E23,
 "1. Menos de 5 horas",1,
 "2. 5–7 horas",2,
 "3. 7–9 horas",3,
 "4. Más de 9 horas",4)
</f>
        <v>2</v>
      </c>
      <c r="E23" s="16">
        <f>SWITCH(Respuestas!F23,
 "1. Nunca",1,
 "2. 1 vez al día",2,
 "3. 2–3 veces al día",3,
 "4. Más de 3 veces al día",4)
</f>
        <v>2</v>
      </c>
      <c r="F23" s="16">
        <f>SWITCH(Respuestas!G23,
 "1. Nunca",1,
 "2. 1–2 veces por semana",2,
 "3. 3–4 veces por semana",3,
 "4. 5 o más veces por semana",4)</f>
        <v>1</v>
      </c>
      <c r="G23" s="16">
        <f>SWITCH(Respuestas!H23,
 "1. Nunca",1,
 "2. 1–2 veces por semana",2,
 "3. 3–4 veces por semana",3,
 "4. Todos los días",4)
</f>
        <v>4</v>
      </c>
      <c r="H23" s="17">
        <f>SWITCH(Respuestas!I23,
 "1. Bajo",1,
 "2. Moderado",2,
 "3. Alto",3,
 "4. Muy alto",4)
</f>
        <v>1</v>
      </c>
      <c r="I23" s="17">
        <f>SWITCH(Respuestas!J23,
 "1. Alimentación",1,
 "2. Ejercicio físico",2,
 "3. Sueño",3,
 "4. Manejo del estrés",4,
 "5. Otro",5)
</f>
        <v>2</v>
      </c>
      <c r="J23" s="17">
        <f>SWITCH(Respuestas!K23,
 "1. Recordatorios diarios",1,
 "2. Recomendaciones personalizadas",2,
 "3. Retos o desafíos semanales",3,
 "4. Ver tu progreso en gráficos",4)
</f>
        <v>2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38"/>
    <col customWidth="1" min="3" max="4" width="8.13"/>
  </cols>
  <sheetData>
    <row r="2">
      <c r="B2" s="18" t="s">
        <v>1</v>
      </c>
      <c r="C2" s="18"/>
      <c r="D2" s="18"/>
    </row>
    <row r="3">
      <c r="B3" s="19" t="s">
        <v>40</v>
      </c>
      <c r="C3" s="19" t="s">
        <v>41</v>
      </c>
      <c r="D3" s="19"/>
    </row>
    <row r="4">
      <c r="B4" s="20" t="s">
        <v>42</v>
      </c>
      <c r="C4" s="21">
        <f>COUNTIF('Codificación'!A4:A23,1)</f>
        <v>3</v>
      </c>
    </row>
    <row r="5">
      <c r="B5" s="20" t="s">
        <v>43</v>
      </c>
      <c r="C5" s="21">
        <f>COUNTIF('Codificación'!A4:A23,2)</f>
        <v>10</v>
      </c>
    </row>
    <row r="6">
      <c r="B6" s="20" t="s">
        <v>44</v>
      </c>
      <c r="C6" s="21">
        <f>COUNTIF('Codificación'!A4:A23,3)</f>
        <v>2</v>
      </c>
    </row>
    <row r="7">
      <c r="B7" s="20" t="s">
        <v>45</v>
      </c>
      <c r="C7" s="21">
        <f>COUNTIF('Codificación'!A4:A23,4)</f>
        <v>5</v>
      </c>
    </row>
    <row r="8">
      <c r="B8" s="20" t="s">
        <v>46</v>
      </c>
      <c r="C8" s="21">
        <f>COUNTIF('Codificación'!A4:A23,5)</f>
        <v>0</v>
      </c>
    </row>
    <row r="10">
      <c r="B10" s="18"/>
      <c r="C10" s="18"/>
      <c r="D10" s="18"/>
    </row>
    <row r="11">
      <c r="B11" s="19"/>
      <c r="C11" s="19"/>
      <c r="D11" s="19"/>
    </row>
    <row r="16">
      <c r="B16" s="22" t="s">
        <v>2</v>
      </c>
      <c r="C16" s="23"/>
      <c r="D16" s="23"/>
    </row>
    <row r="17">
      <c r="B17" s="24" t="s">
        <v>40</v>
      </c>
      <c r="C17" s="24" t="s">
        <v>41</v>
      </c>
      <c r="D17" s="24"/>
    </row>
    <row r="18">
      <c r="B18" s="23" t="s">
        <v>47</v>
      </c>
      <c r="C18" s="25">
        <f>COUNTIF('Codificación'!B4:B23,1)</f>
        <v>10</v>
      </c>
      <c r="D18" s="25"/>
    </row>
    <row r="19">
      <c r="B19" s="23" t="s">
        <v>48</v>
      </c>
      <c r="C19" s="25">
        <f>COUNTIF('Codificación'!B4:B23,2)</f>
        <v>10</v>
      </c>
      <c r="D19" s="25"/>
    </row>
    <row r="20">
      <c r="B20" s="23" t="s">
        <v>49</v>
      </c>
      <c r="C20" s="25">
        <f>COUNTIF('Codificación'!B4:B23,3)</f>
        <v>0</v>
      </c>
      <c r="D20" s="25"/>
    </row>
    <row r="21">
      <c r="B21" s="23"/>
      <c r="C21" s="23"/>
      <c r="D21" s="23"/>
    </row>
    <row r="22">
      <c r="B22" s="23"/>
      <c r="C22" s="23"/>
      <c r="D22" s="23"/>
    </row>
    <row r="23">
      <c r="B23" s="26"/>
      <c r="C23" s="26"/>
      <c r="D23" s="26"/>
    </row>
    <row r="24">
      <c r="B24" s="27"/>
      <c r="C24" s="28"/>
      <c r="D24" s="28"/>
    </row>
    <row r="25">
      <c r="B25" s="23"/>
      <c r="C25" s="25"/>
      <c r="D25" s="25"/>
    </row>
    <row r="26">
      <c r="B26" s="23"/>
      <c r="C26" s="25"/>
      <c r="D26" s="25"/>
    </row>
    <row r="27">
      <c r="B27" s="23"/>
      <c r="C27" s="25"/>
      <c r="D27" s="25"/>
    </row>
    <row r="28">
      <c r="B28" s="23" t="s">
        <v>50</v>
      </c>
      <c r="C28" s="23"/>
      <c r="D28" s="23"/>
    </row>
    <row r="29">
      <c r="B29" s="26" t="s">
        <v>40</v>
      </c>
      <c r="C29" s="26" t="s">
        <v>41</v>
      </c>
      <c r="D29" s="26"/>
    </row>
    <row r="30">
      <c r="B30" s="23" t="s">
        <v>51</v>
      </c>
      <c r="C30" s="25">
        <f>COUNTIF('Codificación'!C4:C23,1)</f>
        <v>4</v>
      </c>
      <c r="D30" s="25"/>
    </row>
    <row r="31">
      <c r="B31" s="27" t="s">
        <v>52</v>
      </c>
      <c r="C31" s="28">
        <f>COUNTIF('Codificación'!C4:C23,2)</f>
        <v>9</v>
      </c>
      <c r="D31" s="28"/>
    </row>
    <row r="32">
      <c r="B32" s="23" t="s">
        <v>53</v>
      </c>
      <c r="C32" s="25">
        <f>COUNTIF('Codificación'!C4:C23,3)</f>
        <v>5</v>
      </c>
      <c r="D32" s="25"/>
    </row>
    <row r="33">
      <c r="B33" s="23" t="s">
        <v>54</v>
      </c>
      <c r="C33" s="25">
        <f>COUNTIF('Codificación'!C4:C23,4)</f>
        <v>2</v>
      </c>
      <c r="D33" s="25"/>
    </row>
    <row r="34">
      <c r="B34" s="23"/>
      <c r="C34" s="23"/>
      <c r="D34" s="23"/>
    </row>
    <row r="35">
      <c r="B35" s="23"/>
      <c r="C35" s="23"/>
      <c r="D35" s="23"/>
    </row>
    <row r="36">
      <c r="B36" s="26"/>
      <c r="C36" s="26"/>
      <c r="D36" s="26"/>
    </row>
    <row r="37">
      <c r="B37" s="23"/>
      <c r="C37" s="25"/>
      <c r="D37" s="25"/>
    </row>
    <row r="38">
      <c r="B38" s="27"/>
      <c r="C38" s="28"/>
      <c r="D38" s="28"/>
    </row>
    <row r="39">
      <c r="B39" s="23"/>
      <c r="C39" s="25"/>
      <c r="D39" s="25"/>
    </row>
    <row r="40">
      <c r="B40" s="23"/>
      <c r="C40" s="25"/>
      <c r="D40" s="25"/>
    </row>
    <row r="41">
      <c r="B41" s="23" t="s">
        <v>4</v>
      </c>
      <c r="C41" s="23"/>
      <c r="D41" s="23"/>
    </row>
    <row r="42">
      <c r="B42" s="26" t="s">
        <v>40</v>
      </c>
      <c r="C42" s="26" t="s">
        <v>41</v>
      </c>
      <c r="D42" s="26"/>
    </row>
    <row r="43">
      <c r="B43" s="23" t="s">
        <v>55</v>
      </c>
      <c r="C43" s="25">
        <f>COUNTIF('Codificación'!D4:D23,1)</f>
        <v>4</v>
      </c>
      <c r="D43" s="25"/>
    </row>
    <row r="44">
      <c r="B44" s="23" t="s">
        <v>56</v>
      </c>
      <c r="C44" s="25">
        <f>COUNTIF('Codificación'!D4:D23,2)</f>
        <v>13</v>
      </c>
      <c r="D44" s="25"/>
    </row>
    <row r="45">
      <c r="B45" s="27" t="s">
        <v>57</v>
      </c>
      <c r="C45" s="28">
        <f>COUNTIF('Codificación'!D4:D23,3)</f>
        <v>3</v>
      </c>
      <c r="D45" s="28"/>
    </row>
    <row r="46">
      <c r="B46" s="23" t="s">
        <v>58</v>
      </c>
      <c r="C46" s="25">
        <f>COUNTIF('Codificación'!D4:D23,4)</f>
        <v>0</v>
      </c>
      <c r="D46" s="25"/>
    </row>
    <row r="47">
      <c r="B47" s="23"/>
      <c r="C47" s="23"/>
      <c r="D47" s="23"/>
    </row>
    <row r="48">
      <c r="B48" s="23"/>
      <c r="C48" s="23"/>
      <c r="D48" s="23"/>
    </row>
    <row r="49">
      <c r="B49" s="26"/>
      <c r="C49" s="26"/>
      <c r="D49" s="26"/>
    </row>
    <row r="50">
      <c r="B50" s="23"/>
      <c r="C50" s="25"/>
      <c r="D50" s="25"/>
    </row>
    <row r="51">
      <c r="B51" s="23"/>
      <c r="C51" s="25"/>
      <c r="D51" s="25"/>
    </row>
    <row r="52">
      <c r="B52" s="27"/>
      <c r="C52" s="28"/>
      <c r="D52" s="28"/>
    </row>
    <row r="53">
      <c r="B53" s="23"/>
      <c r="C53" s="25"/>
      <c r="D53" s="25"/>
    </row>
    <row r="54">
      <c r="B54" s="23" t="s">
        <v>5</v>
      </c>
      <c r="C54" s="23"/>
      <c r="D54" s="23"/>
    </row>
    <row r="55">
      <c r="B55" s="26" t="s">
        <v>40</v>
      </c>
      <c r="C55" s="26" t="s">
        <v>41</v>
      </c>
      <c r="D55" s="26"/>
    </row>
    <row r="56">
      <c r="B56" s="23" t="s">
        <v>51</v>
      </c>
      <c r="C56" s="21">
        <f>COUNTIF('Codificación'!E4:E23,1)</f>
        <v>1</v>
      </c>
      <c r="D56" s="25"/>
    </row>
    <row r="57">
      <c r="B57" s="23" t="s">
        <v>59</v>
      </c>
      <c r="C57" s="25">
        <f>COUNTIF('Codificación'!E4:E23,2)</f>
        <v>10</v>
      </c>
      <c r="D57" s="25"/>
    </row>
    <row r="58">
      <c r="B58" s="27" t="s">
        <v>60</v>
      </c>
      <c r="C58" s="25">
        <f>COUNTIF('Codificación'!E4:E23,3)</f>
        <v>8</v>
      </c>
      <c r="D58" s="25"/>
    </row>
    <row r="59">
      <c r="B59" s="27" t="s">
        <v>61</v>
      </c>
      <c r="C59" s="28">
        <f>COUNTIF('Codificación'!E4:E23,4)</f>
        <v>1</v>
      </c>
      <c r="D59" s="28"/>
    </row>
    <row r="60">
      <c r="B60" s="23"/>
      <c r="C60" s="23"/>
      <c r="D60" s="23"/>
    </row>
    <row r="61">
      <c r="B61" s="23"/>
      <c r="C61" s="23"/>
      <c r="D61" s="23"/>
    </row>
    <row r="62">
      <c r="B62" s="26"/>
      <c r="C62" s="26"/>
      <c r="D62" s="26"/>
    </row>
    <row r="63">
      <c r="B63" s="23"/>
      <c r="C63" s="25"/>
      <c r="D63" s="25"/>
    </row>
    <row r="64">
      <c r="B64" s="23"/>
      <c r="C64" s="25"/>
      <c r="D64" s="25"/>
    </row>
    <row r="65">
      <c r="B65" s="23"/>
      <c r="C65" s="25"/>
      <c r="D65" s="25"/>
    </row>
    <row r="66">
      <c r="B66" s="23"/>
      <c r="C66" s="25"/>
      <c r="D66" s="25"/>
    </row>
    <row r="67">
      <c r="B67" s="27" t="s">
        <v>6</v>
      </c>
      <c r="C67" s="27"/>
      <c r="D67" s="27"/>
    </row>
    <row r="68">
      <c r="B68" s="26" t="s">
        <v>40</v>
      </c>
      <c r="C68" s="26" t="s">
        <v>41</v>
      </c>
      <c r="D68" s="26"/>
    </row>
    <row r="69">
      <c r="B69" s="23" t="s">
        <v>51</v>
      </c>
      <c r="C69" s="25">
        <f>COUNTIF('Codificación'!F4:F23,1)</f>
        <v>2</v>
      </c>
      <c r="D69" s="25"/>
    </row>
    <row r="70">
      <c r="B70" s="23" t="s">
        <v>52</v>
      </c>
      <c r="C70" s="25">
        <f>COUNTIF('Codificación'!F4:F23,2)</f>
        <v>15</v>
      </c>
      <c r="D70" s="25"/>
    </row>
    <row r="71">
      <c r="B71" s="23" t="s">
        <v>53</v>
      </c>
      <c r="C71" s="25">
        <f>COUNTIF('Codificación'!F4:F23,3)</f>
        <v>1</v>
      </c>
      <c r="D71" s="25"/>
    </row>
    <row r="72">
      <c r="B72" s="23" t="s">
        <v>62</v>
      </c>
      <c r="C72" s="25">
        <f>COUNTIF('Codificación'!F4:F23,4)</f>
        <v>2</v>
      </c>
      <c r="D72" s="25"/>
    </row>
    <row r="73">
      <c r="B73" s="23"/>
      <c r="C73" s="23"/>
      <c r="D73" s="23"/>
    </row>
    <row r="74">
      <c r="B74" s="23"/>
      <c r="C74" s="23"/>
      <c r="D74" s="23"/>
    </row>
    <row r="75">
      <c r="B75" s="26"/>
      <c r="C75" s="26"/>
      <c r="D75" s="26"/>
    </row>
    <row r="76">
      <c r="B76" s="23"/>
      <c r="C76" s="25"/>
      <c r="D76" s="25"/>
    </row>
    <row r="77">
      <c r="B77" s="23"/>
      <c r="C77" s="25"/>
      <c r="D77" s="25"/>
    </row>
    <row r="78">
      <c r="B78" s="23"/>
      <c r="C78" s="25"/>
      <c r="D78" s="25"/>
    </row>
    <row r="79">
      <c r="B79" s="23"/>
      <c r="C79" s="25"/>
      <c r="D79" s="25"/>
    </row>
    <row r="80">
      <c r="B80" s="23" t="s">
        <v>7</v>
      </c>
      <c r="C80" s="23"/>
      <c r="D80" s="23"/>
    </row>
    <row r="81">
      <c r="B81" s="26" t="s">
        <v>40</v>
      </c>
      <c r="C81" s="26" t="s">
        <v>41</v>
      </c>
      <c r="D81" s="26"/>
    </row>
    <row r="82">
      <c r="B82" s="23" t="s">
        <v>51</v>
      </c>
      <c r="C82" s="25">
        <f>COUNTIF('Codificación'!G4:G23,1)</f>
        <v>6</v>
      </c>
      <c r="D82" s="25"/>
    </row>
    <row r="83">
      <c r="B83" s="23" t="s">
        <v>52</v>
      </c>
      <c r="C83" s="25">
        <f>COUNTIF('Codificación'!G4:G23,2)</f>
        <v>12</v>
      </c>
      <c r="D83" s="25"/>
    </row>
    <row r="84">
      <c r="B84" s="23" t="s">
        <v>53</v>
      </c>
      <c r="C84" s="25">
        <f>COUNTIF('Codificación'!G4:G23,3)</f>
        <v>1</v>
      </c>
      <c r="D84" s="25"/>
    </row>
    <row r="85">
      <c r="B85" s="23" t="s">
        <v>63</v>
      </c>
      <c r="C85" s="25">
        <f>COUNTIF('Codificación'!G4:G23,4)</f>
        <v>1</v>
      </c>
      <c r="D85" s="25"/>
    </row>
    <row r="86">
      <c r="B86" s="23"/>
      <c r="C86" s="23"/>
      <c r="D86" s="23"/>
    </row>
    <row r="87">
      <c r="B87" s="23"/>
      <c r="C87" s="23"/>
      <c r="D87" s="23"/>
    </row>
    <row r="88">
      <c r="B88" s="26"/>
      <c r="C88" s="26"/>
      <c r="D88" s="26"/>
    </row>
    <row r="89">
      <c r="B89" s="23"/>
      <c r="C89" s="25"/>
      <c r="D89" s="25"/>
    </row>
    <row r="90">
      <c r="B90" s="23"/>
      <c r="C90" s="25"/>
      <c r="D90" s="25"/>
    </row>
    <row r="91">
      <c r="B91" s="23"/>
      <c r="C91" s="25"/>
      <c r="D91" s="25"/>
    </row>
    <row r="92">
      <c r="B92" s="23"/>
      <c r="C92" s="25"/>
      <c r="D92" s="25"/>
    </row>
    <row r="93">
      <c r="B93" s="23" t="s">
        <v>64</v>
      </c>
      <c r="C93" s="23"/>
      <c r="D93" s="23"/>
    </row>
    <row r="94">
      <c r="B94" s="26" t="s">
        <v>40</v>
      </c>
      <c r="C94" s="26" t="s">
        <v>41</v>
      </c>
      <c r="D94" s="26"/>
    </row>
    <row r="95">
      <c r="B95" s="23" t="s">
        <v>65</v>
      </c>
      <c r="C95" s="25">
        <f>COUNTIF('Codificación'!H4:H23,1)</f>
        <v>2</v>
      </c>
      <c r="D95" s="25"/>
    </row>
    <row r="96">
      <c r="B96" s="23" t="s">
        <v>66</v>
      </c>
      <c r="C96" s="25">
        <f>COUNTIF('Codificación'!H4:H23,2)</f>
        <v>11</v>
      </c>
      <c r="D96" s="25"/>
    </row>
    <row r="97">
      <c r="B97" s="23" t="s">
        <v>67</v>
      </c>
      <c r="C97" s="25">
        <f>COUNTIF('Codificación'!H4:H23,3)</f>
        <v>5</v>
      </c>
      <c r="D97" s="25"/>
    </row>
    <row r="98">
      <c r="B98" s="23" t="s">
        <v>68</v>
      </c>
      <c r="C98" s="25">
        <f>COUNTIF('Codificación'!H4:H23,4)</f>
        <v>2</v>
      </c>
      <c r="D98" s="25"/>
    </row>
    <row r="99">
      <c r="B99" s="23"/>
      <c r="C99" s="23"/>
      <c r="D99" s="23"/>
    </row>
    <row r="100">
      <c r="B100" s="29"/>
      <c r="C100" s="23"/>
      <c r="D100" s="23"/>
    </row>
    <row r="101">
      <c r="B101" s="26"/>
      <c r="C101" s="26"/>
      <c r="D101" s="26"/>
    </row>
    <row r="102">
      <c r="B102" s="23"/>
      <c r="C102" s="25"/>
      <c r="D102" s="25"/>
    </row>
    <row r="103">
      <c r="B103" s="23"/>
      <c r="C103" s="25"/>
      <c r="D103" s="25"/>
    </row>
    <row r="104">
      <c r="B104" s="23"/>
      <c r="C104" s="25"/>
      <c r="D104" s="25"/>
    </row>
    <row r="105">
      <c r="B105" s="23"/>
      <c r="C105" s="25"/>
      <c r="D105" s="25"/>
    </row>
    <row r="106">
      <c r="B106" s="29" t="s">
        <v>69</v>
      </c>
      <c r="C106" s="23"/>
      <c r="D106" s="23"/>
    </row>
    <row r="107">
      <c r="B107" s="26" t="s">
        <v>40</v>
      </c>
      <c r="C107" s="26" t="s">
        <v>41</v>
      </c>
      <c r="D107" s="26"/>
    </row>
    <row r="108">
      <c r="B108" s="23" t="s">
        <v>70</v>
      </c>
      <c r="C108" s="25">
        <f>COUNTIF('Codificación'!I4:I23,1)</f>
        <v>3</v>
      </c>
      <c r="D108" s="25"/>
    </row>
    <row r="109">
      <c r="B109" s="23" t="s">
        <v>71</v>
      </c>
      <c r="C109" s="25">
        <f>COUNTIF('Codificación'!I4:I23,2)</f>
        <v>7</v>
      </c>
      <c r="D109" s="25"/>
    </row>
    <row r="110">
      <c r="B110" s="23" t="s">
        <v>72</v>
      </c>
      <c r="C110" s="25">
        <f>COUNTIF('Codificación'!I4:I23,3)</f>
        <v>5</v>
      </c>
      <c r="D110" s="25"/>
    </row>
    <row r="111">
      <c r="B111" s="23" t="s">
        <v>73</v>
      </c>
      <c r="C111" s="25">
        <f>COUNTIF('Codificación'!I4:I23,4)</f>
        <v>5</v>
      </c>
      <c r="D111" s="25"/>
    </row>
    <row r="112">
      <c r="B112" s="23" t="s">
        <v>74</v>
      </c>
      <c r="C112" s="25">
        <f>COUNTIF('Codificación'!I4:I23,5)</f>
        <v>0</v>
      </c>
      <c r="D112" s="25"/>
    </row>
    <row r="113">
      <c r="B113" s="23"/>
      <c r="C113" s="23"/>
      <c r="D113" s="23"/>
    </row>
    <row r="114">
      <c r="B114" s="23"/>
      <c r="C114" s="23"/>
      <c r="D114" s="23"/>
    </row>
    <row r="115">
      <c r="B115" s="26"/>
      <c r="C115" s="26"/>
      <c r="D115" s="26"/>
    </row>
    <row r="116">
      <c r="B116" s="23"/>
      <c r="C116" s="25"/>
      <c r="D116" s="25"/>
    </row>
    <row r="117">
      <c r="B117" s="23"/>
      <c r="C117" s="25"/>
      <c r="D117" s="25"/>
    </row>
    <row r="118">
      <c r="B118" s="23"/>
      <c r="C118" s="25"/>
      <c r="D118" s="25"/>
    </row>
    <row r="119">
      <c r="B119" s="23"/>
      <c r="C119" s="25"/>
      <c r="D119" s="25"/>
    </row>
    <row r="120">
      <c r="B120" s="23" t="s">
        <v>75</v>
      </c>
      <c r="C120" s="23"/>
      <c r="D120" s="23"/>
    </row>
    <row r="121">
      <c r="B121" s="26" t="s">
        <v>40</v>
      </c>
      <c r="C121" s="26" t="s">
        <v>41</v>
      </c>
      <c r="D121" s="26"/>
    </row>
    <row r="122">
      <c r="B122" s="23" t="s">
        <v>76</v>
      </c>
      <c r="C122" s="25">
        <f>COUNTIF('Codificación'!J4:J23,1)</f>
        <v>8</v>
      </c>
      <c r="D122" s="25"/>
    </row>
    <row r="123">
      <c r="B123" s="23" t="s">
        <v>77</v>
      </c>
      <c r="C123" s="25">
        <f>COUNTIF('Codificación'!J4:J23,2)</f>
        <v>5</v>
      </c>
      <c r="D123" s="25"/>
    </row>
    <row r="124">
      <c r="B124" s="23" t="s">
        <v>78</v>
      </c>
      <c r="C124" s="25">
        <f>COUNTIF('Codificación'!J4:J23,3)</f>
        <v>6</v>
      </c>
      <c r="D124" s="25"/>
    </row>
    <row r="125">
      <c r="B125" s="23" t="s">
        <v>79</v>
      </c>
      <c r="C125" s="25">
        <f>COUNTIF('Codificación'!J4:J23,4)</f>
        <v>1</v>
      </c>
      <c r="D125" s="25"/>
    </row>
  </sheetData>
  <drawing r:id="rId1"/>
</worksheet>
</file>