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carlos\projects\water-demand-forecasting\"/>
    </mc:Choice>
  </mc:AlternateContent>
  <xr:revisionPtr revIDLastSave="0" documentId="13_ncr:1_{593DF84A-A052-4255-84E0-29C1373C921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elle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7" i="1" l="1"/>
  <c r="AM37" i="1"/>
  <c r="AI37" i="1"/>
  <c r="AE37" i="1"/>
  <c r="AA37" i="1"/>
  <c r="W37" i="1"/>
  <c r="S37" i="1"/>
  <c r="O37" i="1"/>
  <c r="K37" i="1"/>
  <c r="G37" i="1"/>
  <c r="C37" i="1"/>
  <c r="AQ36" i="1"/>
  <c r="AM36" i="1"/>
  <c r="AI36" i="1"/>
  <c r="AE36" i="1"/>
  <c r="AA36" i="1"/>
  <c r="W36" i="1"/>
  <c r="S36" i="1"/>
  <c r="O36" i="1"/>
  <c r="K36" i="1"/>
  <c r="G36" i="1"/>
  <c r="C36" i="1"/>
  <c r="AQ31" i="1"/>
  <c r="AQ30" i="1"/>
  <c r="AQ29" i="1"/>
  <c r="AQ28" i="1"/>
  <c r="AP33" i="1" s="1"/>
  <c r="AM31" i="1"/>
  <c r="AM30" i="1"/>
  <c r="AM29" i="1"/>
  <c r="AM28" i="1"/>
  <c r="AI31" i="1"/>
  <c r="AI30" i="1"/>
  <c r="AI29" i="1"/>
  <c r="AI28" i="1"/>
  <c r="AE31" i="1"/>
  <c r="AE30" i="1"/>
  <c r="AE29" i="1"/>
  <c r="AE28" i="1"/>
  <c r="AD33" i="1" s="1"/>
  <c r="AA31" i="1"/>
  <c r="AA30" i="1"/>
  <c r="AA29" i="1"/>
  <c r="AA28" i="1"/>
  <c r="W31" i="1"/>
  <c r="W30" i="1"/>
  <c r="W29" i="1"/>
  <c r="W28" i="1"/>
  <c r="S31" i="1"/>
  <c r="S30" i="1"/>
  <c r="S29" i="1"/>
  <c r="S28" i="1"/>
  <c r="R33" i="1" s="1"/>
  <c r="O31" i="1"/>
  <c r="O30" i="1"/>
  <c r="O29" i="1"/>
  <c r="O28" i="1"/>
  <c r="K31" i="1"/>
  <c r="K30" i="1"/>
  <c r="K29" i="1"/>
  <c r="K28" i="1"/>
  <c r="G31" i="1"/>
  <c r="G30" i="1"/>
  <c r="G29" i="1"/>
  <c r="G28" i="1"/>
  <c r="E33" i="1" s="1"/>
  <c r="C31" i="1"/>
  <c r="C30" i="1"/>
  <c r="C29" i="1"/>
  <c r="C28" i="1"/>
  <c r="AQ24" i="1"/>
  <c r="AM24" i="1"/>
  <c r="AI24" i="1"/>
  <c r="AE24" i="1"/>
  <c r="AA24" i="1"/>
  <c r="W24" i="1"/>
  <c r="S24" i="1"/>
  <c r="O24" i="1"/>
  <c r="K24" i="1"/>
  <c r="G24" i="1"/>
  <c r="C24" i="1"/>
  <c r="AQ23" i="1"/>
  <c r="AM23" i="1"/>
  <c r="AI23" i="1"/>
  <c r="AE23" i="1"/>
  <c r="AA23" i="1"/>
  <c r="W23" i="1"/>
  <c r="S23" i="1"/>
  <c r="O23" i="1"/>
  <c r="K23" i="1"/>
  <c r="G23" i="1"/>
  <c r="C23" i="1"/>
  <c r="AQ22" i="1"/>
  <c r="AM22" i="1"/>
  <c r="AI22" i="1"/>
  <c r="AE22" i="1"/>
  <c r="AA22" i="1"/>
  <c r="W22" i="1"/>
  <c r="S22" i="1"/>
  <c r="C22" i="1"/>
  <c r="C21" i="1"/>
  <c r="O22" i="1"/>
  <c r="K22" i="1"/>
  <c r="G22" i="1"/>
  <c r="AQ21" i="1"/>
  <c r="AM21" i="1"/>
  <c r="AI21" i="1"/>
  <c r="AE21" i="1"/>
  <c r="AA21" i="1"/>
  <c r="W21" i="1"/>
  <c r="S21" i="1"/>
  <c r="O21" i="1"/>
  <c r="K21" i="1"/>
  <c r="G21" i="1"/>
  <c r="C15" i="1"/>
  <c r="C16" i="1"/>
  <c r="C17" i="1"/>
  <c r="C14" i="1"/>
  <c r="AQ15" i="1"/>
  <c r="AQ16" i="1"/>
  <c r="AQ17" i="1"/>
  <c r="AM15" i="1"/>
  <c r="AM16" i="1"/>
  <c r="AM17" i="1"/>
  <c r="AI15" i="1"/>
  <c r="AI16" i="1"/>
  <c r="AI17" i="1"/>
  <c r="AE15" i="1"/>
  <c r="AE16" i="1"/>
  <c r="AE17" i="1"/>
  <c r="AA15" i="1"/>
  <c r="AA16" i="1"/>
  <c r="AA17" i="1"/>
  <c r="W15" i="1"/>
  <c r="W16" i="1"/>
  <c r="W17" i="1"/>
  <c r="S15" i="1"/>
  <c r="S16" i="1"/>
  <c r="S17" i="1"/>
  <c r="O15" i="1"/>
  <c r="O16" i="1"/>
  <c r="O17" i="1"/>
  <c r="K15" i="1"/>
  <c r="K16" i="1"/>
  <c r="K17" i="1"/>
  <c r="AQ14" i="1"/>
  <c r="AM14" i="1"/>
  <c r="AI14" i="1"/>
  <c r="AE14" i="1"/>
  <c r="AA14" i="1"/>
  <c r="W14" i="1"/>
  <c r="S14" i="1"/>
  <c r="O14" i="1"/>
  <c r="K14" i="1"/>
  <c r="G17" i="1"/>
  <c r="G16" i="1"/>
  <c r="G15" i="1"/>
  <c r="G14" i="1"/>
  <c r="B2" i="1"/>
  <c r="B6" i="1" s="1"/>
  <c r="AC33" i="1" l="1"/>
  <c r="I33" i="1"/>
  <c r="U33" i="1"/>
  <c r="D33" i="1"/>
  <c r="G33" i="1" s="1"/>
  <c r="F33" i="1"/>
  <c r="P33" i="1"/>
  <c r="S33" i="1" s="1"/>
  <c r="L33" i="1"/>
  <c r="X33" i="1"/>
  <c r="AL33" i="1"/>
  <c r="Q33" i="1"/>
  <c r="AB33" i="1"/>
  <c r="AE33" i="1" s="1"/>
  <c r="N33" i="1"/>
  <c r="Y33" i="1"/>
  <c r="L19" i="1"/>
  <c r="AJ33" i="1"/>
  <c r="AH33" i="1"/>
  <c r="I19" i="1"/>
  <c r="AF33" i="1"/>
  <c r="J19" i="1"/>
  <c r="H33" i="1"/>
  <c r="T33" i="1"/>
  <c r="AG33" i="1"/>
  <c r="V33" i="1"/>
  <c r="AK33" i="1"/>
  <c r="J33" i="1"/>
  <c r="AN19" i="1"/>
  <c r="AN33" i="1"/>
  <c r="M33" i="1"/>
  <c r="Z33" i="1"/>
  <c r="AO33" i="1"/>
  <c r="AC19" i="1"/>
  <c r="AK19" i="1"/>
  <c r="R26" i="1"/>
  <c r="T26" i="1"/>
  <c r="AH26" i="1"/>
  <c r="X19" i="1"/>
  <c r="H19" i="1"/>
  <c r="K19" i="1" s="1"/>
  <c r="AP19" i="1"/>
  <c r="AG19" i="1"/>
  <c r="F19" i="1"/>
  <c r="AJ19" i="1"/>
  <c r="AL19" i="1"/>
  <c r="U26" i="1"/>
  <c r="V26" i="1"/>
  <c r="AO19" i="1"/>
  <c r="AF26" i="1"/>
  <c r="AG26" i="1"/>
  <c r="N19" i="1"/>
  <c r="M19" i="1"/>
  <c r="Q19" i="1"/>
  <c r="U19" i="1"/>
  <c r="Y19" i="1"/>
  <c r="AB19" i="1"/>
  <c r="R19" i="1"/>
  <c r="AH19" i="1"/>
  <c r="T19" i="1"/>
  <c r="V19" i="1"/>
  <c r="Z19" i="1"/>
  <c r="D19" i="1"/>
  <c r="E19" i="1"/>
  <c r="P26" i="1"/>
  <c r="X26" i="1"/>
  <c r="AD19" i="1"/>
  <c r="P19" i="1"/>
  <c r="AF19" i="1"/>
  <c r="Q26" i="1"/>
  <c r="J26" i="1"/>
  <c r="H26" i="1"/>
  <c r="AP26" i="1"/>
  <c r="AL26" i="1"/>
  <c r="AD26" i="1"/>
  <c r="Z26" i="1"/>
  <c r="N26" i="1"/>
  <c r="F26" i="1"/>
  <c r="AN26" i="1"/>
  <c r="AO26" i="1"/>
  <c r="AJ26" i="1"/>
  <c r="AK26" i="1"/>
  <c r="AB26" i="1"/>
  <c r="AC26" i="1"/>
  <c r="Y26" i="1"/>
  <c r="L26" i="1"/>
  <c r="M26" i="1"/>
  <c r="I26" i="1"/>
  <c r="D26" i="1"/>
  <c r="E26" i="1"/>
  <c r="B3" i="1"/>
  <c r="B4" i="1"/>
  <c r="B5" i="1"/>
  <c r="O19" i="1" l="1"/>
  <c r="AM33" i="1"/>
  <c r="W33" i="1"/>
  <c r="K33" i="1"/>
  <c r="AA33" i="1"/>
  <c r="O33" i="1"/>
  <c r="AQ19" i="1"/>
  <c r="S26" i="1"/>
  <c r="K26" i="1"/>
  <c r="AQ33" i="1"/>
  <c r="AI33" i="1"/>
  <c r="C33" i="1"/>
  <c r="W26" i="1"/>
  <c r="AI26" i="1"/>
  <c r="AA19" i="1"/>
  <c r="AM19" i="1"/>
  <c r="AQ26" i="1"/>
  <c r="G19" i="1"/>
  <c r="W19" i="1"/>
  <c r="G26" i="1"/>
  <c r="C19" i="1"/>
  <c r="AI19" i="1"/>
  <c r="AE19" i="1"/>
  <c r="S19" i="1"/>
  <c r="AA26" i="1"/>
  <c r="O26" i="1"/>
  <c r="AM26" i="1"/>
  <c r="AE26" i="1"/>
  <c r="C26" i="1"/>
</calcChain>
</file>

<file path=xl/sharedStrings.xml><?xml version="1.0" encoding="utf-8"?>
<sst xmlns="http://schemas.openxmlformats.org/spreadsheetml/2006/main" count="73" uniqueCount="31">
  <si>
    <t>Model</t>
  </si>
  <si>
    <t>IAI</t>
  </si>
  <si>
    <t>MeanAE-24h</t>
  </si>
  <si>
    <t>DMA A</t>
  </si>
  <si>
    <t>DMA B</t>
  </si>
  <si>
    <t>DMA C</t>
  </si>
  <si>
    <t>DMA D</t>
  </si>
  <si>
    <t>DMA E</t>
  </si>
  <si>
    <t>DMA F</t>
  </si>
  <si>
    <t>DMA G</t>
  </si>
  <si>
    <t>DMA H</t>
  </si>
  <si>
    <t>DMA I</t>
  </si>
  <si>
    <t>DMA J</t>
  </si>
  <si>
    <t>Score</t>
  </si>
  <si>
    <t>MaxAE-24h</t>
  </si>
  <si>
    <t>MeanAE-144h</t>
  </si>
  <si>
    <t>Train Size Weeks</t>
  </si>
  <si>
    <t>P1</t>
  </si>
  <si>
    <t>P2</t>
  </si>
  <si>
    <t>P3</t>
  </si>
  <si>
    <t>Sarima</t>
  </si>
  <si>
    <t>1 week</t>
  </si>
  <si>
    <t>4 weeks</t>
  </si>
  <si>
    <t>26 weeks</t>
  </si>
  <si>
    <t>52 weeks</t>
  </si>
  <si>
    <t>average inflow l/s</t>
  </si>
  <si>
    <t>CMB IAI</t>
  </si>
  <si>
    <t>CMB Sarima</t>
  </si>
  <si>
    <t>SarimaX1</t>
  </si>
  <si>
    <t>CMB SarimaX1</t>
  </si>
  <si>
    <t>TBATS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</si>
</sst>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2" xfId="0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2" fontId="0" fillId="0" borderId="14" xfId="0" applyNumberFormat="1" applyBorder="1"/>
    <xf numFmtId="2" fontId="0" fillId="0" borderId="13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0" fillId="0" borderId="12" xfId="0" applyNumberFormat="1" applyBorder="1"/>
    <xf numFmtId="2" fontId="1" fillId="0" borderId="13" xfId="0" applyNumberFormat="1" applyFont="1" applyBorder="1"/>
    <xf numFmtId="2" fontId="1" fillId="0" borderId="14" xfId="0" applyNumberFormat="1" applyFont="1" applyBorder="1"/>
    <xf numFmtId="2" fontId="0" fillId="0" borderId="3" xfId="0" applyNumberForma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0"/>
  <sheetViews>
    <sheetView tabSelected="1" topLeftCell="A7" zoomScale="85" zoomScaleNormal="85" workbookViewId="0">
      <selection activeCell="AQ37" sqref="AQ37"/>
    </sheetView>
  </sheetViews>
  <sheetFormatPr defaultRowHeight="14.4" x14ac:dyDescent="0.55000000000000004"/>
  <cols>
    <col min="1" max="1" width="10.3671875" bestFit="1" customWidth="1"/>
    <col min="2" max="2" width="11.7890625" customWidth="1"/>
    <col min="3" max="3" width="6.15625" bestFit="1" customWidth="1"/>
    <col min="4" max="4" width="7.734375" customWidth="1"/>
    <col min="5" max="43" width="5.62890625" customWidth="1"/>
  </cols>
  <sheetData>
    <row r="1" spans="1:43" x14ac:dyDescent="0.55000000000000004">
      <c r="B1" s="16">
        <v>44767</v>
      </c>
    </row>
    <row r="2" spans="1:43" x14ac:dyDescent="0.55000000000000004">
      <c r="B2" s="16">
        <f>B1-7</f>
        <v>44760</v>
      </c>
    </row>
    <row r="3" spans="1:43" x14ac:dyDescent="0.55000000000000004">
      <c r="A3" t="s">
        <v>21</v>
      </c>
      <c r="B3" s="16">
        <f>B2-7</f>
        <v>44753</v>
      </c>
    </row>
    <row r="4" spans="1:43" x14ac:dyDescent="0.55000000000000004">
      <c r="A4" t="s">
        <v>22</v>
      </c>
      <c r="B4" s="16">
        <f>B2-(7*4)</f>
        <v>44732</v>
      </c>
    </row>
    <row r="5" spans="1:43" x14ac:dyDescent="0.55000000000000004">
      <c r="A5" t="s">
        <v>23</v>
      </c>
      <c r="B5" s="16">
        <f>B2-(7*26)</f>
        <v>44578</v>
      </c>
    </row>
    <row r="6" spans="1:43" x14ac:dyDescent="0.55000000000000004">
      <c r="A6" t="s">
        <v>24</v>
      </c>
      <c r="B6" s="16">
        <f>B2-(7*52)</f>
        <v>44396</v>
      </c>
    </row>
    <row r="8" spans="1:43" x14ac:dyDescent="0.55000000000000004">
      <c r="A8" t="s">
        <v>17</v>
      </c>
      <c r="B8" t="s">
        <v>2</v>
      </c>
    </row>
    <row r="9" spans="1:43" x14ac:dyDescent="0.55000000000000004">
      <c r="A9" t="s">
        <v>18</v>
      </c>
      <c r="B9" t="s">
        <v>14</v>
      </c>
    </row>
    <row r="10" spans="1:43" x14ac:dyDescent="0.55000000000000004">
      <c r="A10" t="s">
        <v>19</v>
      </c>
      <c r="B10" t="s">
        <v>15</v>
      </c>
      <c r="D10" t="s">
        <v>25</v>
      </c>
    </row>
    <row r="11" spans="1:43" ht="14.7" thickBot="1" x14ac:dyDescent="0.6">
      <c r="D11" s="10">
        <v>8.4</v>
      </c>
      <c r="E11" s="10"/>
      <c r="F11" s="10"/>
      <c r="G11" s="19"/>
      <c r="H11" s="10">
        <v>9.6</v>
      </c>
      <c r="I11" s="10"/>
      <c r="J11" s="10"/>
      <c r="K11" s="19"/>
      <c r="L11" s="10">
        <v>4.3</v>
      </c>
      <c r="M11" s="10"/>
      <c r="N11" s="10"/>
      <c r="O11" s="19"/>
      <c r="P11" s="10">
        <v>32.9</v>
      </c>
      <c r="Q11" s="10"/>
      <c r="R11" s="10"/>
      <c r="S11" s="19"/>
      <c r="T11" s="10">
        <v>78.3</v>
      </c>
      <c r="U11" s="10"/>
      <c r="V11" s="10"/>
      <c r="W11" s="19"/>
      <c r="X11" s="10">
        <v>8.1</v>
      </c>
      <c r="Y11" s="10"/>
      <c r="Z11" s="10"/>
      <c r="AA11" s="19"/>
      <c r="AB11" s="10">
        <v>25.1</v>
      </c>
      <c r="AC11" s="10"/>
      <c r="AD11" s="10"/>
      <c r="AE11" s="19"/>
      <c r="AF11" s="10">
        <v>20.8</v>
      </c>
      <c r="AG11" s="10"/>
      <c r="AH11" s="10"/>
      <c r="AI11" s="19"/>
      <c r="AJ11" s="10">
        <v>20.6</v>
      </c>
      <c r="AK11" s="10"/>
      <c r="AL11" s="10"/>
      <c r="AM11" s="19"/>
      <c r="AN11" s="10">
        <v>26.4</v>
      </c>
      <c r="AO11" s="10"/>
      <c r="AP11" s="10"/>
      <c r="AQ11" s="21"/>
    </row>
    <row r="12" spans="1:43" x14ac:dyDescent="0.55000000000000004">
      <c r="A12" s="11" t="s">
        <v>0</v>
      </c>
      <c r="B12" s="12" t="s">
        <v>16</v>
      </c>
      <c r="C12" s="13" t="s">
        <v>13</v>
      </c>
      <c r="D12" s="1" t="s">
        <v>3</v>
      </c>
      <c r="E12" s="2"/>
      <c r="F12" s="3"/>
      <c r="G12" s="20"/>
      <c r="H12" s="1" t="s">
        <v>4</v>
      </c>
      <c r="I12" s="2"/>
      <c r="J12" s="3"/>
      <c r="K12" s="20"/>
      <c r="L12" s="1" t="s">
        <v>5</v>
      </c>
      <c r="M12" s="2"/>
      <c r="N12" s="3"/>
      <c r="O12" s="20"/>
      <c r="P12" s="1" t="s">
        <v>6</v>
      </c>
      <c r="Q12" s="2"/>
      <c r="R12" s="3"/>
      <c r="S12" s="20"/>
      <c r="T12" s="1" t="s">
        <v>7</v>
      </c>
      <c r="U12" s="2"/>
      <c r="V12" s="3"/>
      <c r="W12" s="20"/>
      <c r="X12" s="1" t="s">
        <v>8</v>
      </c>
      <c r="Y12" s="2"/>
      <c r="Z12" s="3"/>
      <c r="AA12" s="20"/>
      <c r="AB12" s="1" t="s">
        <v>9</v>
      </c>
      <c r="AC12" s="2"/>
      <c r="AD12" s="3"/>
      <c r="AE12" s="20"/>
      <c r="AF12" s="1" t="s">
        <v>10</v>
      </c>
      <c r="AG12" s="2"/>
      <c r="AH12" s="3"/>
      <c r="AI12" s="20"/>
      <c r="AJ12" s="1" t="s">
        <v>11</v>
      </c>
      <c r="AK12" s="2"/>
      <c r="AL12" s="3"/>
      <c r="AM12" s="20"/>
      <c r="AN12" s="1" t="s">
        <v>12</v>
      </c>
      <c r="AO12" s="2"/>
      <c r="AP12" s="3"/>
      <c r="AQ12" s="22"/>
    </row>
    <row r="13" spans="1:43" ht="14.7" thickBot="1" x14ac:dyDescent="0.6">
      <c r="A13" s="4"/>
      <c r="B13" s="5"/>
      <c r="C13" s="6"/>
      <c r="D13" s="4" t="s">
        <v>17</v>
      </c>
      <c r="E13" s="5" t="s">
        <v>18</v>
      </c>
      <c r="F13" s="6" t="s">
        <v>19</v>
      </c>
      <c r="G13" s="5"/>
      <c r="H13" s="4" t="s">
        <v>17</v>
      </c>
      <c r="I13" s="5" t="s">
        <v>18</v>
      </c>
      <c r="J13" s="6" t="s">
        <v>19</v>
      </c>
      <c r="K13" s="5"/>
      <c r="L13" s="4" t="s">
        <v>17</v>
      </c>
      <c r="M13" s="5" t="s">
        <v>18</v>
      </c>
      <c r="N13" s="6" t="s">
        <v>19</v>
      </c>
      <c r="O13" s="5"/>
      <c r="P13" s="4" t="s">
        <v>17</v>
      </c>
      <c r="Q13" s="5" t="s">
        <v>18</v>
      </c>
      <c r="R13" s="6" t="s">
        <v>19</v>
      </c>
      <c r="S13" s="5"/>
      <c r="T13" s="4" t="s">
        <v>17</v>
      </c>
      <c r="U13" s="5" t="s">
        <v>18</v>
      </c>
      <c r="V13" s="6" t="s">
        <v>19</v>
      </c>
      <c r="W13" s="5"/>
      <c r="X13" s="4" t="s">
        <v>17</v>
      </c>
      <c r="Y13" s="5" t="s">
        <v>18</v>
      </c>
      <c r="Z13" s="6" t="s">
        <v>19</v>
      </c>
      <c r="AA13" s="5"/>
      <c r="AB13" s="4" t="s">
        <v>17</v>
      </c>
      <c r="AC13" s="5" t="s">
        <v>18</v>
      </c>
      <c r="AD13" s="6" t="s">
        <v>19</v>
      </c>
      <c r="AE13" s="5"/>
      <c r="AF13" s="4" t="s">
        <v>17</v>
      </c>
      <c r="AG13" s="5" t="s">
        <v>18</v>
      </c>
      <c r="AH13" s="6" t="s">
        <v>19</v>
      </c>
      <c r="AI13" s="5"/>
      <c r="AJ13" s="4" t="s">
        <v>17</v>
      </c>
      <c r="AK13" s="5" t="s">
        <v>18</v>
      </c>
      <c r="AL13" s="6" t="s">
        <v>19</v>
      </c>
      <c r="AM13" s="5"/>
      <c r="AN13" s="4" t="s">
        <v>17</v>
      </c>
      <c r="AO13" s="5" t="s">
        <v>18</v>
      </c>
      <c r="AP13" s="6" t="s">
        <v>19</v>
      </c>
      <c r="AQ13" s="14"/>
    </row>
    <row r="14" spans="1:43" x14ac:dyDescent="0.55000000000000004">
      <c r="A14" s="4" t="s">
        <v>1</v>
      </c>
      <c r="B14" s="5">
        <v>1</v>
      </c>
      <c r="C14" s="35">
        <f>SUM(D14:F14)+SUM(H14:J14)+SUM(L14:N14)+SUM(P14:R14)+SUM(T14:V14)+SUM(X14:Z14)+SUM(AB14:AD14)+SUM(AF14:AH14)+SUM(AJ14:AL14)+SUM(AN14:AP14)</f>
        <v>86.86999999999999</v>
      </c>
      <c r="D14" s="33">
        <v>1.67</v>
      </c>
      <c r="E14" s="18">
        <v>5.26</v>
      </c>
      <c r="F14" s="23">
        <v>1.43</v>
      </c>
      <c r="G14" s="38">
        <f>SUM(D14:F14)</f>
        <v>8.36</v>
      </c>
      <c r="H14" s="33">
        <v>1.18</v>
      </c>
      <c r="I14" s="18">
        <v>5.16</v>
      </c>
      <c r="J14" s="23">
        <v>1.26</v>
      </c>
      <c r="K14" s="38">
        <f>SUM(H14:J14)</f>
        <v>7.6</v>
      </c>
      <c r="L14" s="33">
        <v>1.17</v>
      </c>
      <c r="M14" s="18">
        <v>3.02</v>
      </c>
      <c r="N14" s="23">
        <v>1.01</v>
      </c>
      <c r="O14" s="38">
        <f>SUM(L14:N14)</f>
        <v>5.1999999999999993</v>
      </c>
      <c r="P14" s="33">
        <v>3.55</v>
      </c>
      <c r="Q14" s="18">
        <v>12.5</v>
      </c>
      <c r="R14" s="23">
        <v>3.61</v>
      </c>
      <c r="S14" s="38">
        <f>SUM(P14:R14)</f>
        <v>19.66</v>
      </c>
      <c r="T14" s="33">
        <v>1.91</v>
      </c>
      <c r="U14" s="18">
        <v>6.94</v>
      </c>
      <c r="V14" s="23">
        <v>1.8</v>
      </c>
      <c r="W14" s="38">
        <f>SUM(T14:V14)</f>
        <v>10.65</v>
      </c>
      <c r="X14" s="33">
        <v>0.76</v>
      </c>
      <c r="Y14" s="18">
        <v>1.95</v>
      </c>
      <c r="Z14" s="23">
        <v>0.99</v>
      </c>
      <c r="AA14" s="38">
        <f>SUM(X14:Z14)</f>
        <v>3.7</v>
      </c>
      <c r="AB14" s="33">
        <v>2.15</v>
      </c>
      <c r="AC14" s="18">
        <v>6.81</v>
      </c>
      <c r="AD14" s="23">
        <v>1.93</v>
      </c>
      <c r="AE14" s="38">
        <f>SUM(AB14:AD14)</f>
        <v>10.889999999999999</v>
      </c>
      <c r="AF14" s="33">
        <v>0.94</v>
      </c>
      <c r="AG14" s="18">
        <v>2.59</v>
      </c>
      <c r="AH14" s="23">
        <v>1.75</v>
      </c>
      <c r="AI14" s="38">
        <f>SUM(AF14:AH14)</f>
        <v>5.2799999999999994</v>
      </c>
      <c r="AJ14" s="33">
        <v>1.18</v>
      </c>
      <c r="AK14" s="18">
        <v>6.34</v>
      </c>
      <c r="AL14" s="23">
        <v>1.1399999999999999</v>
      </c>
      <c r="AM14" s="38">
        <f>SUM(AJ14:AL14)</f>
        <v>8.66</v>
      </c>
      <c r="AN14" s="33">
        <v>1.5</v>
      </c>
      <c r="AO14" s="18">
        <v>4</v>
      </c>
      <c r="AP14" s="23">
        <v>1.37</v>
      </c>
      <c r="AQ14" s="39">
        <f>SUM(AN14:AP14)</f>
        <v>6.87</v>
      </c>
    </row>
    <row r="15" spans="1:43" x14ac:dyDescent="0.55000000000000004">
      <c r="A15" s="4" t="s">
        <v>1</v>
      </c>
      <c r="B15" s="5">
        <v>4</v>
      </c>
      <c r="C15" s="36">
        <f t="shared" ref="C15:C24" si="0">SUM(D15:F15)+SUM(H15:J15)+SUM(L15:N15)+SUM(P15:R15)+SUM(T15:V15)+SUM(X15:Z15)+SUM(AB15:AD15)+SUM(AF15:AH15)+SUM(AJ15:AL15)+SUM(AN15:AP15)</f>
        <v>76.940000000000012</v>
      </c>
      <c r="D15" s="33">
        <v>1.39</v>
      </c>
      <c r="E15" s="18">
        <v>3.6</v>
      </c>
      <c r="F15" s="23">
        <v>1.1299999999999999</v>
      </c>
      <c r="G15" s="38">
        <f>SUM(D15:F15)</f>
        <v>6.12</v>
      </c>
      <c r="H15" s="33">
        <v>0.55000000000000004</v>
      </c>
      <c r="I15" s="18">
        <v>2.63</v>
      </c>
      <c r="J15" s="23">
        <v>1.1499999999999999</v>
      </c>
      <c r="K15" s="38">
        <f t="shared" ref="K15:K24" si="1">SUM(H15:J15)</f>
        <v>4.33</v>
      </c>
      <c r="L15" s="33">
        <v>0.94</v>
      </c>
      <c r="M15" s="18">
        <v>3.45</v>
      </c>
      <c r="N15" s="23">
        <v>0.73</v>
      </c>
      <c r="O15" s="38">
        <f t="shared" ref="O15:O17" si="2">SUM(L15:N15)</f>
        <v>5.120000000000001</v>
      </c>
      <c r="P15" s="33">
        <v>3.34</v>
      </c>
      <c r="Q15" s="18">
        <v>10.4</v>
      </c>
      <c r="R15" s="23">
        <v>2.66</v>
      </c>
      <c r="S15" s="38">
        <f t="shared" ref="S15:S17" si="3">SUM(P15:R15)</f>
        <v>16.399999999999999</v>
      </c>
      <c r="T15" s="33">
        <v>2.39</v>
      </c>
      <c r="U15" s="18">
        <v>9.76</v>
      </c>
      <c r="V15" s="23">
        <v>2.2200000000000002</v>
      </c>
      <c r="W15" s="38">
        <f t="shared" ref="W15:W17" si="4">SUM(T15:V15)</f>
        <v>14.370000000000001</v>
      </c>
      <c r="X15" s="33">
        <v>1.04</v>
      </c>
      <c r="Y15" s="18">
        <v>3.46</v>
      </c>
      <c r="Z15" s="23">
        <v>0.89</v>
      </c>
      <c r="AA15" s="38">
        <f t="shared" ref="AA15:AA17" si="5">SUM(X15:Z15)</f>
        <v>5.39</v>
      </c>
      <c r="AB15" s="33">
        <v>1.55</v>
      </c>
      <c r="AC15" s="18">
        <v>5.0999999999999996</v>
      </c>
      <c r="AD15" s="23">
        <v>1.89</v>
      </c>
      <c r="AE15" s="38">
        <f t="shared" ref="AE15:AE17" si="6">SUM(AB15:AD15)</f>
        <v>8.5399999999999991</v>
      </c>
      <c r="AF15" s="33">
        <v>1.18</v>
      </c>
      <c r="AG15" s="18">
        <v>2.8</v>
      </c>
      <c r="AH15" s="23">
        <v>1.39</v>
      </c>
      <c r="AI15" s="38">
        <f t="shared" ref="AI15:AI17" si="7">SUM(AF15:AH15)</f>
        <v>5.3699999999999992</v>
      </c>
      <c r="AJ15" s="33">
        <v>1.31</v>
      </c>
      <c r="AK15" s="18">
        <v>3.05</v>
      </c>
      <c r="AL15" s="23">
        <v>1.18</v>
      </c>
      <c r="AM15" s="38">
        <f t="shared" ref="AM15:AM17" si="8">SUM(AJ15:AL15)</f>
        <v>5.5399999999999991</v>
      </c>
      <c r="AN15" s="33">
        <v>1.3</v>
      </c>
      <c r="AO15" s="18">
        <v>3.3</v>
      </c>
      <c r="AP15" s="23">
        <v>1.1599999999999999</v>
      </c>
      <c r="AQ15" s="39">
        <f t="shared" ref="AQ15:AQ17" si="9">SUM(AN15:AP15)</f>
        <v>5.76</v>
      </c>
    </row>
    <row r="16" spans="1:43" x14ac:dyDescent="0.55000000000000004">
      <c r="A16" s="4" t="s">
        <v>1</v>
      </c>
      <c r="B16" s="5">
        <v>26</v>
      </c>
      <c r="C16" s="36">
        <f t="shared" si="0"/>
        <v>79.900000000000006</v>
      </c>
      <c r="D16" s="33">
        <v>1.3</v>
      </c>
      <c r="E16" s="18">
        <v>4.99</v>
      </c>
      <c r="F16" s="23">
        <v>0.9</v>
      </c>
      <c r="G16" s="38">
        <f>SUM(D16:F16)</f>
        <v>7.19</v>
      </c>
      <c r="H16" s="33">
        <v>0.96</v>
      </c>
      <c r="I16" s="18">
        <v>3.37</v>
      </c>
      <c r="J16" s="23">
        <v>1.22</v>
      </c>
      <c r="K16" s="38">
        <f t="shared" si="1"/>
        <v>5.55</v>
      </c>
      <c r="L16" s="33">
        <v>0.9</v>
      </c>
      <c r="M16" s="18">
        <v>2.69</v>
      </c>
      <c r="N16" s="23">
        <v>1.1499999999999999</v>
      </c>
      <c r="O16" s="38">
        <f t="shared" si="2"/>
        <v>4.74</v>
      </c>
      <c r="P16" s="33">
        <v>2.96</v>
      </c>
      <c r="Q16" s="18">
        <v>10.3</v>
      </c>
      <c r="R16" s="23">
        <v>2.12</v>
      </c>
      <c r="S16" s="38">
        <f t="shared" si="3"/>
        <v>15.380000000000003</v>
      </c>
      <c r="T16" s="33">
        <v>2.44</v>
      </c>
      <c r="U16" s="18">
        <v>7.2</v>
      </c>
      <c r="V16" s="23">
        <v>1.95</v>
      </c>
      <c r="W16" s="38">
        <f t="shared" si="4"/>
        <v>11.59</v>
      </c>
      <c r="X16" s="33">
        <v>0.75</v>
      </c>
      <c r="Y16" s="18">
        <v>2.6</v>
      </c>
      <c r="Z16" s="23">
        <v>1.03</v>
      </c>
      <c r="AA16" s="38">
        <f t="shared" si="5"/>
        <v>4.38</v>
      </c>
      <c r="AB16" s="33">
        <v>1.23</v>
      </c>
      <c r="AC16" s="18">
        <v>5.08</v>
      </c>
      <c r="AD16" s="23">
        <v>1.92</v>
      </c>
      <c r="AE16" s="38">
        <f t="shared" si="6"/>
        <v>8.23</v>
      </c>
      <c r="AF16" s="33">
        <v>0.98</v>
      </c>
      <c r="AG16" s="18">
        <v>2.4300000000000002</v>
      </c>
      <c r="AH16" s="23">
        <v>1.32</v>
      </c>
      <c r="AI16" s="38">
        <f t="shared" si="7"/>
        <v>4.7300000000000004</v>
      </c>
      <c r="AJ16" s="33">
        <v>2.4</v>
      </c>
      <c r="AK16" s="18">
        <v>8.0299999999999994</v>
      </c>
      <c r="AL16" s="23">
        <v>1.07</v>
      </c>
      <c r="AM16" s="38">
        <f t="shared" si="8"/>
        <v>11.5</v>
      </c>
      <c r="AN16" s="33">
        <v>1.36</v>
      </c>
      <c r="AO16" s="18">
        <v>4.13</v>
      </c>
      <c r="AP16" s="23">
        <v>1.1200000000000001</v>
      </c>
      <c r="AQ16" s="39">
        <f t="shared" si="9"/>
        <v>6.61</v>
      </c>
    </row>
    <row r="17" spans="1:43" ht="14.7" thickBot="1" x14ac:dyDescent="0.6">
      <c r="A17" s="7" t="s">
        <v>1</v>
      </c>
      <c r="B17" s="8">
        <v>52</v>
      </c>
      <c r="C17" s="37">
        <f t="shared" si="0"/>
        <v>73.11</v>
      </c>
      <c r="D17" s="34">
        <v>1.53</v>
      </c>
      <c r="E17" s="31">
        <v>3.95</v>
      </c>
      <c r="F17" s="24">
        <v>1.06</v>
      </c>
      <c r="G17" s="40">
        <f>SUM(D17:F17)</f>
        <v>6.5400000000000009</v>
      </c>
      <c r="H17" s="34">
        <v>0.92</v>
      </c>
      <c r="I17" s="31">
        <v>4.12</v>
      </c>
      <c r="J17" s="24">
        <v>0.88</v>
      </c>
      <c r="K17" s="40">
        <f t="shared" si="1"/>
        <v>5.92</v>
      </c>
      <c r="L17" s="34">
        <v>0.8</v>
      </c>
      <c r="M17" s="31">
        <v>3.38</v>
      </c>
      <c r="N17" s="24">
        <v>0.7</v>
      </c>
      <c r="O17" s="40">
        <f t="shared" si="2"/>
        <v>4.88</v>
      </c>
      <c r="P17" s="34">
        <v>2.5299999999999998</v>
      </c>
      <c r="Q17" s="31">
        <v>7.32</v>
      </c>
      <c r="R17" s="24">
        <v>2.15</v>
      </c>
      <c r="S17" s="40">
        <f t="shared" si="3"/>
        <v>12</v>
      </c>
      <c r="T17" s="34">
        <v>2.3199999999999998</v>
      </c>
      <c r="U17" s="31">
        <v>7.79</v>
      </c>
      <c r="V17" s="24">
        <v>2.23</v>
      </c>
      <c r="W17" s="40">
        <f t="shared" si="4"/>
        <v>12.34</v>
      </c>
      <c r="X17" s="34">
        <v>1.0900000000000001</v>
      </c>
      <c r="Y17" s="31">
        <v>3.19</v>
      </c>
      <c r="Z17" s="24">
        <v>1.31</v>
      </c>
      <c r="AA17" s="40">
        <f t="shared" si="5"/>
        <v>5.59</v>
      </c>
      <c r="AB17" s="34">
        <v>1.77</v>
      </c>
      <c r="AC17" s="31">
        <v>6.03</v>
      </c>
      <c r="AD17" s="24">
        <v>2.2000000000000002</v>
      </c>
      <c r="AE17" s="40">
        <f t="shared" si="6"/>
        <v>10</v>
      </c>
      <c r="AF17" s="34">
        <v>0.8</v>
      </c>
      <c r="AG17" s="31">
        <v>2.0099999999999998</v>
      </c>
      <c r="AH17" s="24">
        <v>1.38</v>
      </c>
      <c r="AI17" s="40">
        <f t="shared" si="7"/>
        <v>4.1899999999999995</v>
      </c>
      <c r="AJ17" s="34">
        <v>1.06</v>
      </c>
      <c r="AK17" s="31">
        <v>2.29</v>
      </c>
      <c r="AL17" s="24">
        <v>1.3</v>
      </c>
      <c r="AM17" s="40">
        <f t="shared" si="8"/>
        <v>4.6500000000000004</v>
      </c>
      <c r="AN17" s="34">
        <v>1.37</v>
      </c>
      <c r="AO17" s="31">
        <v>4.3899999999999997</v>
      </c>
      <c r="AP17" s="24">
        <v>1.24</v>
      </c>
      <c r="AQ17" s="41">
        <f t="shared" si="9"/>
        <v>7</v>
      </c>
    </row>
    <row r="18" spans="1:43" ht="14.7" thickBot="1" x14ac:dyDescent="0.6">
      <c r="A18" s="5"/>
      <c r="B18" s="5"/>
      <c r="C18" s="18"/>
      <c r="D18" s="18"/>
      <c r="E18" s="18"/>
      <c r="F18" s="18"/>
      <c r="G18" s="38"/>
      <c r="H18" s="18"/>
      <c r="I18" s="18"/>
      <c r="J18" s="18"/>
      <c r="K18" s="3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4.7" thickBot="1" x14ac:dyDescent="0.6">
      <c r="A19" s="27" t="s">
        <v>26</v>
      </c>
      <c r="B19" s="25"/>
      <c r="C19" s="29">
        <f t="shared" si="0"/>
        <v>64.36999999999999</v>
      </c>
      <c r="D19" s="42">
        <f>INDEX(D14:D17,MATCH(MIN($G14:$G17),$G14:$G17,0))</f>
        <v>1.39</v>
      </c>
      <c r="E19" s="42">
        <f>INDEX(E14:E17,MATCH(MIN($G14:$G17),$G14:$G17,0))</f>
        <v>3.6</v>
      </c>
      <c r="F19" s="42">
        <f>INDEX(F14:F17,MATCH(MIN($G14:$G17),$G14:$G17,0))</f>
        <v>1.1299999999999999</v>
      </c>
      <c r="G19" s="43">
        <f t="shared" ref="G18:G24" si="10">SUM(D19:F19)</f>
        <v>6.12</v>
      </c>
      <c r="H19" s="42">
        <f>INDEX(H14:H17,MATCH(MIN($K14:$K17),$K14:$K17,0))</f>
        <v>0.55000000000000004</v>
      </c>
      <c r="I19" s="29">
        <f>INDEX(I14:I17,MATCH(MIN($K14:$K17),$K14:$K17,0))</f>
        <v>2.63</v>
      </c>
      <c r="J19" s="28">
        <f>INDEX(J14:J17,MATCH(MIN($K14:$K17),$K14:$K17,0))</f>
        <v>1.1499999999999999</v>
      </c>
      <c r="K19" s="43">
        <f t="shared" si="1"/>
        <v>4.33</v>
      </c>
      <c r="L19" s="42">
        <f>INDEX(L14:L17,MATCH(MIN($O14:$O17),$O14:$O17,0))</f>
        <v>0.9</v>
      </c>
      <c r="M19" s="29">
        <f>INDEX(M14:M17,MATCH(MIN($O14:$O17),$O14:$O17,0))</f>
        <v>2.69</v>
      </c>
      <c r="N19" s="28">
        <f>INDEX(N14:N17,MATCH(MIN($O14:$O17),$O14:$O17,0))</f>
        <v>1.1499999999999999</v>
      </c>
      <c r="O19" s="43">
        <f t="shared" ref="O19" si="11">SUM(L19:N19)</f>
        <v>4.74</v>
      </c>
      <c r="P19" s="42">
        <f>INDEX(P14:P17,MATCH(MIN($S14:$S17),$S14:$S17,0))</f>
        <v>2.5299999999999998</v>
      </c>
      <c r="Q19" s="29">
        <f>INDEX(Q14:Q17,MATCH(MIN($S14:$S17),$S14:$S17,0))</f>
        <v>7.32</v>
      </c>
      <c r="R19" s="28">
        <f>INDEX(R14:R17,MATCH(MIN($S14:$S17),$S14:$S17,0))</f>
        <v>2.15</v>
      </c>
      <c r="S19" s="43">
        <f t="shared" ref="S19" si="12">SUM(P19:R19)</f>
        <v>12</v>
      </c>
      <c r="T19" s="42">
        <f>INDEX(T14:T17,MATCH(MIN($W14:$W17),$W14:$W17,0))</f>
        <v>1.91</v>
      </c>
      <c r="U19" s="29">
        <f>INDEX(U14:U17,MATCH(MIN($W14:$W17),$W14:$W17,0))</f>
        <v>6.94</v>
      </c>
      <c r="V19" s="28">
        <f>INDEX(V14:V17,MATCH(MIN($W14:$W17),$W14:$W17,0))</f>
        <v>1.8</v>
      </c>
      <c r="W19" s="43">
        <f t="shared" ref="W19" si="13">SUM(T19:V19)</f>
        <v>10.65</v>
      </c>
      <c r="X19" s="42">
        <f>INDEX(X14:X17,MATCH(MIN($AA14:$AA17),$AA14:$AA17,0))</f>
        <v>0.76</v>
      </c>
      <c r="Y19" s="29">
        <f>INDEX(Y14:Y17,MATCH(MIN($AA14:$AA17),$AA14:$AA17,0))</f>
        <v>1.95</v>
      </c>
      <c r="Z19" s="28">
        <f>INDEX(Z14:Z17,MATCH(MIN($AA14:$AA17),$AA14:$AA17,0))</f>
        <v>0.99</v>
      </c>
      <c r="AA19" s="43">
        <f t="shared" ref="AA19" si="14">SUM(X19:Z19)</f>
        <v>3.7</v>
      </c>
      <c r="AB19" s="42">
        <f>INDEX(AB14:AB17,MATCH(MIN($AE14:$AE17),$AE14:$AE17,0))</f>
        <v>1.23</v>
      </c>
      <c r="AC19" s="29">
        <f>INDEX(AC14:AC17,MATCH(MIN($AE14:$AE17),$AE14:$AE17,0))</f>
        <v>5.08</v>
      </c>
      <c r="AD19" s="28">
        <f>INDEX(AD14:AD17,MATCH(MIN($AE14:$AE17),$AE14:$AE17,0))</f>
        <v>1.92</v>
      </c>
      <c r="AE19" s="43">
        <f t="shared" ref="AE19" si="15">SUM(AB19:AD19)</f>
        <v>8.23</v>
      </c>
      <c r="AF19" s="42">
        <f>INDEX(AF14:AF17,MATCH(MIN($AI14:$AI17),$AI14:$AI17,0))</f>
        <v>0.8</v>
      </c>
      <c r="AG19" s="29">
        <f>INDEX(AG14:AG17,MATCH(MIN($AI14:$AI17),$AI14:$AI17,0))</f>
        <v>2.0099999999999998</v>
      </c>
      <c r="AH19" s="28">
        <f>INDEX(AH14:AH17,MATCH(MIN($AI14:$AI17),$AI14:$AI17,0))</f>
        <v>1.38</v>
      </c>
      <c r="AI19" s="43">
        <f t="shared" ref="AI19" si="16">SUM(AF19:AH19)</f>
        <v>4.1899999999999995</v>
      </c>
      <c r="AJ19" s="42">
        <f>INDEX(AJ14:AJ17,MATCH(MIN($AM14:$AM17),$AM14:$AM17,0))</f>
        <v>1.06</v>
      </c>
      <c r="AK19" s="29">
        <f>INDEX(AK14:AK17,MATCH(MIN($AM14:$AM17),$AM14:$AM17,0))</f>
        <v>2.29</v>
      </c>
      <c r="AL19" s="28">
        <f>INDEX(AL14:AL17,MATCH(MIN($AM14:$AM17),$AM14:$AM17,0))</f>
        <v>1.3</v>
      </c>
      <c r="AM19" s="43">
        <f t="shared" ref="AM19" si="17">SUM(AJ19:AL19)</f>
        <v>4.6500000000000004</v>
      </c>
      <c r="AN19" s="42">
        <f>INDEX(AN14:AN17,MATCH(MIN($AQ14:$AQ17),$AQ14:$AQ17,0))</f>
        <v>1.3</v>
      </c>
      <c r="AO19" s="29">
        <f>INDEX(AO14:AO17,MATCH(MIN($AQ14:$AQ17),$AQ14:$AQ17,0))</f>
        <v>3.3</v>
      </c>
      <c r="AP19" s="28">
        <f>INDEX(AP14:AP17,MATCH(MIN($AQ14:$AQ17),$AQ14:$AQ17,0))</f>
        <v>1.1599999999999999</v>
      </c>
      <c r="AQ19" s="44">
        <f t="shared" ref="AQ19" si="18">SUM(AN19:AP19)</f>
        <v>5.76</v>
      </c>
    </row>
    <row r="20" spans="1:43" ht="14.7" thickBot="1" x14ac:dyDescent="0.6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</row>
    <row r="21" spans="1:43" x14ac:dyDescent="0.55000000000000004">
      <c r="A21" s="11" t="s">
        <v>20</v>
      </c>
      <c r="B21" s="12">
        <v>1</v>
      </c>
      <c r="C21" s="35">
        <f t="shared" si="0"/>
        <v>105.339</v>
      </c>
      <c r="D21" s="32">
        <v>1.7210000000000001</v>
      </c>
      <c r="E21" s="30">
        <v>8.4429999999999996</v>
      </c>
      <c r="F21" s="45">
        <v>1.2350000000000001</v>
      </c>
      <c r="G21" s="46">
        <f t="shared" si="10"/>
        <v>11.398999999999999</v>
      </c>
      <c r="H21" s="32">
        <v>0.63400000000000001</v>
      </c>
      <c r="I21" s="30">
        <v>2.34</v>
      </c>
      <c r="J21" s="45">
        <v>0.72299999999999998</v>
      </c>
      <c r="K21" s="46">
        <f t="shared" si="1"/>
        <v>3.6969999999999996</v>
      </c>
      <c r="L21" s="32">
        <v>0.66800000000000004</v>
      </c>
      <c r="M21" s="30">
        <v>2.73</v>
      </c>
      <c r="N21" s="45">
        <v>0.57899999999999996</v>
      </c>
      <c r="O21" s="46">
        <f t="shared" ref="O21:O24" si="19">SUM(L21:N21)</f>
        <v>3.9770000000000003</v>
      </c>
      <c r="P21" s="32">
        <v>2.3519999999999999</v>
      </c>
      <c r="Q21" s="30">
        <v>8.0310000000000006</v>
      </c>
      <c r="R21" s="45">
        <v>2.5219999999999998</v>
      </c>
      <c r="S21" s="46">
        <f t="shared" ref="S21:S24" si="20">SUM(P21:R21)</f>
        <v>12.905000000000001</v>
      </c>
      <c r="T21" s="32">
        <v>4.1580000000000004</v>
      </c>
      <c r="U21" s="30">
        <v>21.035</v>
      </c>
      <c r="V21" s="45">
        <v>3.887</v>
      </c>
      <c r="W21" s="46">
        <f t="shared" ref="W21:W24" si="21">SUM(T21:V21)</f>
        <v>29.080000000000002</v>
      </c>
      <c r="X21" s="32">
        <v>0.67700000000000005</v>
      </c>
      <c r="Y21" s="30">
        <v>1.9670000000000001</v>
      </c>
      <c r="Z21" s="45">
        <v>0.98299999999999998</v>
      </c>
      <c r="AA21" s="46">
        <f t="shared" ref="AA21:AA24" si="22">SUM(X21:Z21)</f>
        <v>3.6270000000000002</v>
      </c>
      <c r="AB21" s="32">
        <v>1.573</v>
      </c>
      <c r="AC21" s="30">
        <v>5.492</v>
      </c>
      <c r="AD21" s="45">
        <v>1.4650000000000001</v>
      </c>
      <c r="AE21" s="46">
        <f t="shared" ref="AE21:AE24" si="23">SUM(AB21:AD21)</f>
        <v>8.5299999999999994</v>
      </c>
      <c r="AF21" s="32">
        <v>1.921</v>
      </c>
      <c r="AG21" s="30">
        <v>7.3659999999999997</v>
      </c>
      <c r="AH21" s="45">
        <v>1.9610000000000001</v>
      </c>
      <c r="AI21" s="46">
        <f t="shared" ref="AI21:AI24" si="24">SUM(AF21:AH21)</f>
        <v>11.247999999999999</v>
      </c>
      <c r="AJ21" s="32">
        <v>2.161</v>
      </c>
      <c r="AK21" s="30">
        <v>4.5869999999999997</v>
      </c>
      <c r="AL21" s="45">
        <v>2.0939999999999999</v>
      </c>
      <c r="AM21" s="46">
        <f t="shared" ref="AM21:AM24" si="25">SUM(AJ21:AL21)</f>
        <v>8.8419999999999987</v>
      </c>
      <c r="AN21" s="32">
        <v>2.8439999999999999</v>
      </c>
      <c r="AO21" s="30">
        <v>6.65</v>
      </c>
      <c r="AP21" s="45">
        <v>2.54</v>
      </c>
      <c r="AQ21" s="47">
        <f t="shared" ref="AQ21:AQ24" si="26">SUM(AN21:AP21)</f>
        <v>12.033999999999999</v>
      </c>
    </row>
    <row r="22" spans="1:43" x14ac:dyDescent="0.55000000000000004">
      <c r="A22" s="4" t="s">
        <v>20</v>
      </c>
      <c r="B22" s="5">
        <v>4</v>
      </c>
      <c r="C22" s="36">
        <f t="shared" si="0"/>
        <v>75.74499999999999</v>
      </c>
      <c r="D22" s="33">
        <v>1.532</v>
      </c>
      <c r="E22" s="18">
        <v>7.1210000000000004</v>
      </c>
      <c r="F22" s="23">
        <v>0.91300000000000003</v>
      </c>
      <c r="G22" s="38">
        <f t="shared" si="10"/>
        <v>9.5660000000000007</v>
      </c>
      <c r="H22" s="33">
        <v>1.0740000000000001</v>
      </c>
      <c r="I22" s="18">
        <v>4.1040000000000001</v>
      </c>
      <c r="J22" s="23">
        <v>1.0669999999999999</v>
      </c>
      <c r="K22" s="38">
        <f t="shared" si="1"/>
        <v>6.2450000000000001</v>
      </c>
      <c r="L22" s="33">
        <v>0.746</v>
      </c>
      <c r="M22" s="18">
        <v>2.6869999999999998</v>
      </c>
      <c r="N22" s="23">
        <v>0.73099999999999998</v>
      </c>
      <c r="O22" s="38">
        <f t="shared" si="19"/>
        <v>4.1639999999999997</v>
      </c>
      <c r="P22" s="33">
        <v>2.3130000000000002</v>
      </c>
      <c r="Q22" s="18">
        <v>7.415</v>
      </c>
      <c r="R22" s="23">
        <v>2.3479999999999999</v>
      </c>
      <c r="S22" s="38">
        <f t="shared" si="20"/>
        <v>12.076000000000001</v>
      </c>
      <c r="T22" s="33">
        <v>2.4390000000000001</v>
      </c>
      <c r="U22" s="18">
        <v>8.2509999999999994</v>
      </c>
      <c r="V22" s="23">
        <v>2.64</v>
      </c>
      <c r="W22" s="38">
        <f t="shared" si="21"/>
        <v>13.33</v>
      </c>
      <c r="X22" s="33">
        <v>0.55400000000000005</v>
      </c>
      <c r="Y22" s="18">
        <v>2.0110000000000001</v>
      </c>
      <c r="Z22" s="23">
        <v>0.96</v>
      </c>
      <c r="AA22" s="38">
        <f t="shared" si="22"/>
        <v>3.5250000000000004</v>
      </c>
      <c r="AB22" s="33">
        <v>1.4359999999999999</v>
      </c>
      <c r="AC22" s="18">
        <v>4.7359999999999998</v>
      </c>
      <c r="AD22" s="23">
        <v>1.911</v>
      </c>
      <c r="AE22" s="38">
        <f t="shared" si="23"/>
        <v>8.0830000000000002</v>
      </c>
      <c r="AF22" s="33">
        <v>0.753</v>
      </c>
      <c r="AG22" s="18">
        <v>2.0379999999999998</v>
      </c>
      <c r="AH22" s="23">
        <v>1.462</v>
      </c>
      <c r="AI22" s="38">
        <f t="shared" si="24"/>
        <v>4.2530000000000001</v>
      </c>
      <c r="AJ22" s="33">
        <v>1.069</v>
      </c>
      <c r="AK22" s="18">
        <v>2.9980000000000002</v>
      </c>
      <c r="AL22" s="23">
        <v>1.704</v>
      </c>
      <c r="AM22" s="38">
        <f t="shared" si="25"/>
        <v>5.7709999999999999</v>
      </c>
      <c r="AN22" s="33">
        <v>1.7410000000000001</v>
      </c>
      <c r="AO22" s="18">
        <v>4.9400000000000004</v>
      </c>
      <c r="AP22" s="23">
        <v>2.0510000000000002</v>
      </c>
      <c r="AQ22" s="39">
        <f t="shared" si="26"/>
        <v>8.7320000000000011</v>
      </c>
    </row>
    <row r="23" spans="1:43" x14ac:dyDescent="0.55000000000000004">
      <c r="A23" s="4" t="s">
        <v>20</v>
      </c>
      <c r="B23" s="5">
        <v>26</v>
      </c>
      <c r="C23" s="36">
        <f t="shared" si="0"/>
        <v>76.093000000000004</v>
      </c>
      <c r="D23" s="33">
        <v>1.603</v>
      </c>
      <c r="E23" s="18">
        <v>7.4349999999999996</v>
      </c>
      <c r="F23" s="23">
        <v>1.002</v>
      </c>
      <c r="G23" s="38">
        <f t="shared" si="10"/>
        <v>10.040000000000001</v>
      </c>
      <c r="H23" s="33">
        <v>0.996</v>
      </c>
      <c r="I23" s="18">
        <v>3.8719999999999999</v>
      </c>
      <c r="J23" s="23">
        <v>0.999</v>
      </c>
      <c r="K23" s="38">
        <f t="shared" si="1"/>
        <v>5.867</v>
      </c>
      <c r="L23" s="33">
        <v>0.746</v>
      </c>
      <c r="M23" s="18">
        <v>2.7469999999999999</v>
      </c>
      <c r="N23" s="23">
        <v>0.72199999999999998</v>
      </c>
      <c r="O23" s="38">
        <f t="shared" si="19"/>
        <v>4.2149999999999999</v>
      </c>
      <c r="P23" s="33">
        <v>2.302</v>
      </c>
      <c r="Q23" s="18">
        <v>7.5880000000000001</v>
      </c>
      <c r="R23" s="23">
        <v>2.3290000000000002</v>
      </c>
      <c r="S23" s="38">
        <f t="shared" si="20"/>
        <v>12.219000000000001</v>
      </c>
      <c r="T23" s="33">
        <v>2.41</v>
      </c>
      <c r="U23" s="18">
        <v>7.5659999999999998</v>
      </c>
      <c r="V23" s="23">
        <v>2.649</v>
      </c>
      <c r="W23" s="38">
        <f t="shared" si="21"/>
        <v>12.625</v>
      </c>
      <c r="X23" s="33">
        <v>0.56399999999999995</v>
      </c>
      <c r="Y23" s="18">
        <v>2.161</v>
      </c>
      <c r="Z23" s="23">
        <v>0.92800000000000005</v>
      </c>
      <c r="AA23" s="38">
        <f t="shared" si="22"/>
        <v>3.653</v>
      </c>
      <c r="AB23" s="33">
        <v>1.518</v>
      </c>
      <c r="AC23" s="18">
        <v>4.9690000000000003</v>
      </c>
      <c r="AD23" s="23">
        <v>2.036</v>
      </c>
      <c r="AE23" s="38">
        <f t="shared" si="23"/>
        <v>8.5229999999999997</v>
      </c>
      <c r="AF23" s="33">
        <v>0.75800000000000001</v>
      </c>
      <c r="AG23" s="18">
        <v>2.081</v>
      </c>
      <c r="AH23" s="23">
        <v>1.472</v>
      </c>
      <c r="AI23" s="38">
        <f t="shared" si="24"/>
        <v>4.3109999999999999</v>
      </c>
      <c r="AJ23" s="33">
        <v>1.1559999999999999</v>
      </c>
      <c r="AK23" s="18">
        <v>3.2010000000000001</v>
      </c>
      <c r="AL23" s="23">
        <v>1.72</v>
      </c>
      <c r="AM23" s="38">
        <f t="shared" si="25"/>
        <v>6.077</v>
      </c>
      <c r="AN23" s="33">
        <v>1.6759999999999999</v>
      </c>
      <c r="AO23" s="18">
        <v>4.8280000000000003</v>
      </c>
      <c r="AP23" s="23">
        <v>2.0590000000000002</v>
      </c>
      <c r="AQ23" s="39">
        <f t="shared" si="26"/>
        <v>8.5630000000000006</v>
      </c>
    </row>
    <row r="24" spans="1:43" ht="14.7" thickBot="1" x14ac:dyDescent="0.6">
      <c r="A24" s="7" t="s">
        <v>20</v>
      </c>
      <c r="B24" s="8">
        <v>52</v>
      </c>
      <c r="C24" s="37">
        <f t="shared" si="0"/>
        <v>75.771000000000001</v>
      </c>
      <c r="D24" s="34">
        <v>1.623</v>
      </c>
      <c r="E24" s="31">
        <v>7.306</v>
      </c>
      <c r="F24" s="24">
        <v>1.0169999999999999</v>
      </c>
      <c r="G24" s="40">
        <f t="shared" si="10"/>
        <v>9.9459999999999997</v>
      </c>
      <c r="H24" s="34">
        <v>0.94199999999999995</v>
      </c>
      <c r="I24" s="31">
        <v>3.7080000000000002</v>
      </c>
      <c r="J24" s="24">
        <v>0.95199999999999996</v>
      </c>
      <c r="K24" s="40">
        <f t="shared" si="1"/>
        <v>5.6020000000000003</v>
      </c>
      <c r="L24" s="34">
        <v>0.72399999999999998</v>
      </c>
      <c r="M24" s="31">
        <v>2.7829999999999999</v>
      </c>
      <c r="N24" s="24">
        <v>0.69299999999999995</v>
      </c>
      <c r="O24" s="40">
        <f t="shared" si="19"/>
        <v>4.1999999999999993</v>
      </c>
      <c r="P24" s="34">
        <v>2.3050000000000002</v>
      </c>
      <c r="Q24" s="31">
        <v>7.6470000000000002</v>
      </c>
      <c r="R24" s="24">
        <v>2.3180000000000001</v>
      </c>
      <c r="S24" s="40">
        <f t="shared" si="20"/>
        <v>12.27</v>
      </c>
      <c r="T24" s="34">
        <v>2.359</v>
      </c>
      <c r="U24" s="31">
        <v>7.617</v>
      </c>
      <c r="V24" s="24">
        <v>2.6219999999999999</v>
      </c>
      <c r="W24" s="40">
        <f t="shared" si="21"/>
        <v>12.597999999999999</v>
      </c>
      <c r="X24" s="34">
        <v>0.55800000000000005</v>
      </c>
      <c r="Y24" s="31">
        <v>2.1</v>
      </c>
      <c r="Z24" s="24">
        <v>0.92900000000000005</v>
      </c>
      <c r="AA24" s="40">
        <f t="shared" si="22"/>
        <v>3.5870000000000006</v>
      </c>
      <c r="AB24" s="34">
        <v>1.5409999999999999</v>
      </c>
      <c r="AC24" s="31">
        <v>5.0510000000000002</v>
      </c>
      <c r="AD24" s="24">
        <v>2.0859999999999999</v>
      </c>
      <c r="AE24" s="40">
        <f t="shared" si="23"/>
        <v>8.6780000000000008</v>
      </c>
      <c r="AF24" s="34">
        <v>0.751</v>
      </c>
      <c r="AG24" s="31">
        <v>2.077</v>
      </c>
      <c r="AH24" s="24">
        <v>1.4570000000000001</v>
      </c>
      <c r="AI24" s="40">
        <f t="shared" si="24"/>
        <v>4.2850000000000001</v>
      </c>
      <c r="AJ24" s="34">
        <v>1.1579999999999999</v>
      </c>
      <c r="AK24" s="31">
        <v>3.1970000000000001</v>
      </c>
      <c r="AL24" s="24">
        <v>1.724</v>
      </c>
      <c r="AM24" s="40">
        <f t="shared" si="25"/>
        <v>6.0790000000000006</v>
      </c>
      <c r="AN24" s="34">
        <v>1.665</v>
      </c>
      <c r="AO24" s="31">
        <v>4.8010000000000002</v>
      </c>
      <c r="AP24" s="24">
        <v>2.06</v>
      </c>
      <c r="AQ24" s="41">
        <f t="shared" si="26"/>
        <v>8.5259999999999998</v>
      </c>
    </row>
    <row r="25" spans="1:43" ht="14.7" thickBot="1" x14ac:dyDescent="0.6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1:43" ht="14.7" thickBot="1" x14ac:dyDescent="0.6">
      <c r="A26" s="27" t="s">
        <v>27</v>
      </c>
      <c r="B26" s="25"/>
      <c r="C26" s="29">
        <f t="shared" ref="C26" si="27">SUM(D26:F26)+SUM(H26:J26)+SUM(L26:N26)+SUM(P26:R26)+SUM(T26:V26)+SUM(X26:Z26)+SUM(AB26:AD26)+SUM(AF26:AH26)+SUM(AJ26:AL26)+SUM(AN26:AP26)</f>
        <v>72.072000000000003</v>
      </c>
      <c r="D26" s="42">
        <f>INDEX(D21:D24,MATCH(MIN($G21:$G24),$G21:$G24,0))</f>
        <v>1.532</v>
      </c>
      <c r="E26" s="42">
        <f>INDEX(E21:E24,MATCH(MIN($G21:$G24),$G21:$G24,0))</f>
        <v>7.1210000000000004</v>
      </c>
      <c r="F26" s="42">
        <f>INDEX(F21:F24,MATCH(MIN($G21:$G24),$G21:$G24,0))</f>
        <v>0.91300000000000003</v>
      </c>
      <c r="G26" s="43">
        <f t="shared" ref="G26:G37" si="28">SUM(D26:F26)</f>
        <v>9.5660000000000007</v>
      </c>
      <c r="H26" s="42">
        <f>INDEX(H21:H24,MATCH(MIN($K21:$K24),$K21:$K24,0))</f>
        <v>0.63400000000000001</v>
      </c>
      <c r="I26" s="29">
        <f>INDEX(I21:I24,MATCH(MIN($K21:$K24),$K21:$K24,0))</f>
        <v>2.34</v>
      </c>
      <c r="J26" s="29">
        <f>INDEX(J21:J24,MATCH(MIN($K21:$K24),$K21:$K24,0))</f>
        <v>0.72299999999999998</v>
      </c>
      <c r="K26" s="43">
        <f t="shared" ref="K26" si="29">SUM(H26:J26)</f>
        <v>3.6969999999999996</v>
      </c>
      <c r="L26" s="42">
        <f>INDEX(L21:L24,MATCH(MIN($O21:$O24),$O21:$O24,0))</f>
        <v>0.66800000000000004</v>
      </c>
      <c r="M26" s="29">
        <f>INDEX(M21:M24,MATCH(MIN($O21:$O24),$O21:$O24,0))</f>
        <v>2.73</v>
      </c>
      <c r="N26" s="28">
        <f>INDEX(N21:N24,MATCH(MIN($O21:$O24),$O21:$O24,0))</f>
        <v>0.57899999999999996</v>
      </c>
      <c r="O26" s="43">
        <f t="shared" ref="O26" si="30">SUM(L26:N26)</f>
        <v>3.9770000000000003</v>
      </c>
      <c r="P26" s="42">
        <f>INDEX(P21:P24,MATCH(MIN($S21:$S24),$S21:$S24,0))</f>
        <v>2.3130000000000002</v>
      </c>
      <c r="Q26" s="29">
        <f>INDEX(Q21:Q24,MATCH(MIN($S21:$S24),$S21:$S24,0))</f>
        <v>7.415</v>
      </c>
      <c r="R26" s="28">
        <f>INDEX(R21:R24,MATCH(MIN($S21:$S24),$S21:$S24,0))</f>
        <v>2.3479999999999999</v>
      </c>
      <c r="S26" s="43">
        <f t="shared" ref="S26" si="31">SUM(P26:R26)</f>
        <v>12.076000000000001</v>
      </c>
      <c r="T26" s="42">
        <f>INDEX(T21:T24,MATCH(MIN($W21:$W24),$W21:$W24,0))</f>
        <v>2.359</v>
      </c>
      <c r="U26" s="29">
        <f>INDEX(U21:U24,MATCH(MIN($W21:$W24),$W21:$W24,0))</f>
        <v>7.617</v>
      </c>
      <c r="V26" s="28">
        <f>INDEX(V21:V24,MATCH(MIN($W21:$W24),$W21:$W24,0))</f>
        <v>2.6219999999999999</v>
      </c>
      <c r="W26" s="43">
        <f t="shared" ref="W26" si="32">SUM(T26:V26)</f>
        <v>12.597999999999999</v>
      </c>
      <c r="X26" s="42">
        <f>INDEX(X21:X24,MATCH(MIN($AA21:$AA24),$AA21:$AA24,0))</f>
        <v>0.55400000000000005</v>
      </c>
      <c r="Y26" s="29">
        <f>INDEX(Y21:Y24,MATCH(MIN($AA21:$AA24),$AA21:$AA24,0))</f>
        <v>2.0110000000000001</v>
      </c>
      <c r="Z26" s="28">
        <f>INDEX(Z21:Z24,MATCH(MIN($AA21:$AA24),$AA21:$AA24,0))</f>
        <v>0.96</v>
      </c>
      <c r="AA26" s="43">
        <f t="shared" ref="AA26" si="33">SUM(X26:Z26)</f>
        <v>3.5250000000000004</v>
      </c>
      <c r="AB26" s="42">
        <f>INDEX(AB21:AB24,MATCH(MIN($AE21:$AE24),$AE21:$AE24,0))</f>
        <v>1.4359999999999999</v>
      </c>
      <c r="AC26" s="29">
        <f>INDEX(AC21:AC24,MATCH(MIN($AE21:$AE24),$AE21:$AE24,0))</f>
        <v>4.7359999999999998</v>
      </c>
      <c r="AD26" s="28">
        <f>INDEX(AD21:AD24,MATCH(MIN($AE21:$AE24),$AE21:$AE24,0))</f>
        <v>1.911</v>
      </c>
      <c r="AE26" s="43">
        <f t="shared" ref="AE26" si="34">SUM(AB26:AD26)</f>
        <v>8.0830000000000002</v>
      </c>
      <c r="AF26" s="42">
        <f>INDEX(AF21:AF24,MATCH(MIN($AI21:$AI24),$AI21:$AI24,0))</f>
        <v>0.753</v>
      </c>
      <c r="AG26" s="29">
        <f>INDEX(AG21:AG24,MATCH(MIN($AI21:$AI24),$AI21:$AI24,0))</f>
        <v>2.0379999999999998</v>
      </c>
      <c r="AH26" s="28">
        <f>INDEX(AH21:AH24,MATCH(MIN($AI21:$AI24),$AI21:$AI24,0))</f>
        <v>1.462</v>
      </c>
      <c r="AI26" s="43">
        <f t="shared" ref="AI26" si="35">SUM(AF26:AH26)</f>
        <v>4.2530000000000001</v>
      </c>
      <c r="AJ26" s="42">
        <f>INDEX(AJ21:AJ24,MATCH(MIN($AM21:$AM24),$AM21:$AM24,0))</f>
        <v>1.069</v>
      </c>
      <c r="AK26" s="29">
        <f>INDEX(AK21:AK24,MATCH(MIN($AM21:$AM24),$AM21:$AM24,0))</f>
        <v>2.9980000000000002</v>
      </c>
      <c r="AL26" s="28">
        <f>INDEX(AL21:AL24,MATCH(MIN($AM21:$AM24),$AM21:$AM24,0))</f>
        <v>1.704</v>
      </c>
      <c r="AM26" s="43">
        <f t="shared" ref="AM26" si="36">SUM(AJ26:AL26)</f>
        <v>5.7709999999999999</v>
      </c>
      <c r="AN26" s="42">
        <f>INDEX(AN21:AN24,MATCH(MIN($AQ21:$AQ24),$AQ21:$AQ24,0))</f>
        <v>1.665</v>
      </c>
      <c r="AO26" s="29">
        <f>INDEX(AO21:AO24,MATCH(MIN($AQ21:$AQ24),$AQ21:$AQ24,0))</f>
        <v>4.8010000000000002</v>
      </c>
      <c r="AP26" s="28">
        <f>INDEX(AP21:AP24,MATCH(MIN($AQ21:$AQ24),$AQ21:$AQ24,0))</f>
        <v>2.06</v>
      </c>
      <c r="AQ26" s="44">
        <f t="shared" ref="AQ26" si="37">SUM(AN26:AP26)</f>
        <v>8.5259999999999998</v>
      </c>
    </row>
    <row r="27" spans="1:43" ht="14.7" thickBot="1" x14ac:dyDescent="0.6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</row>
    <row r="28" spans="1:43" x14ac:dyDescent="0.55000000000000004">
      <c r="A28" s="11" t="s">
        <v>28</v>
      </c>
      <c r="B28" s="12">
        <v>1</v>
      </c>
      <c r="C28" s="35">
        <f t="shared" ref="C28:C31" si="38">SUM(D28:F28)+SUM(H28:J28)+SUM(L28:N28)+SUM(P28:R28)+SUM(T28:V28)+SUM(X28:Z28)+SUM(AB28:AD28)+SUM(AF28:AH28)+SUM(AJ28:AL28)+SUM(AN28:AP28)</f>
        <v>113.167</v>
      </c>
      <c r="D28" s="30">
        <v>1.7090000000000001</v>
      </c>
      <c r="E28" s="30">
        <v>8.4359999999999999</v>
      </c>
      <c r="F28" s="30">
        <v>1.157</v>
      </c>
      <c r="G28" s="48">
        <f t="shared" si="28"/>
        <v>11.302</v>
      </c>
      <c r="H28" s="30">
        <v>0.84499999999999997</v>
      </c>
      <c r="I28" s="30">
        <v>2.9950000000000001</v>
      </c>
      <c r="J28" s="30">
        <v>0.76400000000000001</v>
      </c>
      <c r="K28" s="48">
        <f t="shared" ref="K28:K31" si="39">SUM(H28:J28)</f>
        <v>4.6040000000000001</v>
      </c>
      <c r="L28" s="30">
        <v>0.72299999999999998</v>
      </c>
      <c r="M28" s="30">
        <v>2.278</v>
      </c>
      <c r="N28" s="30">
        <v>0.57499999999999996</v>
      </c>
      <c r="O28" s="48">
        <f t="shared" ref="O28:O31" si="40">SUM(L28:N28)</f>
        <v>3.5759999999999996</v>
      </c>
      <c r="P28" s="30">
        <v>2.5179999999999998</v>
      </c>
      <c r="Q28" s="30">
        <v>8.2970000000000006</v>
      </c>
      <c r="R28" s="30">
        <v>2.5710000000000002</v>
      </c>
      <c r="S28" s="48">
        <f t="shared" ref="S28:S31" si="41">SUM(P28:R28)</f>
        <v>13.386000000000001</v>
      </c>
      <c r="T28" s="30">
        <v>3.6720000000000002</v>
      </c>
      <c r="U28" s="30">
        <v>17.712</v>
      </c>
      <c r="V28" s="30">
        <v>3.1680000000000001</v>
      </c>
      <c r="W28" s="48">
        <f t="shared" ref="W28:W31" si="42">SUM(T28:V28)</f>
        <v>24.552</v>
      </c>
      <c r="X28" s="30">
        <v>0.98799999999999999</v>
      </c>
      <c r="Y28" s="30">
        <v>1.9530000000000001</v>
      </c>
      <c r="Z28" s="30">
        <v>1.101</v>
      </c>
      <c r="AA28" s="48">
        <f t="shared" ref="AA28:AA31" si="43">SUM(X28:Z28)</f>
        <v>4.0419999999999998</v>
      </c>
      <c r="AB28" s="30">
        <v>1.5620000000000001</v>
      </c>
      <c r="AC28" s="30">
        <v>5.165</v>
      </c>
      <c r="AD28" s="30">
        <v>1.3120000000000001</v>
      </c>
      <c r="AE28" s="48">
        <f t="shared" ref="AE28:AE31" si="44">SUM(AB28:AD28)</f>
        <v>8.0389999999999997</v>
      </c>
      <c r="AF28" s="30">
        <v>2.9660000000000002</v>
      </c>
      <c r="AG28" s="30">
        <v>8.9610000000000003</v>
      </c>
      <c r="AH28" s="30">
        <v>4.8620000000000001</v>
      </c>
      <c r="AI28" s="48">
        <f t="shared" ref="AI28:AI31" si="45">SUM(AF28:AH28)</f>
        <v>16.789000000000001</v>
      </c>
      <c r="AJ28" s="30">
        <v>3.6760000000000002</v>
      </c>
      <c r="AK28" s="30">
        <v>5.8849999999999998</v>
      </c>
      <c r="AL28" s="30">
        <v>3.3370000000000002</v>
      </c>
      <c r="AM28" s="48">
        <f t="shared" ref="AM28:AM29" si="46">SUM(AJ28:AL28)</f>
        <v>12.898</v>
      </c>
      <c r="AN28" s="30">
        <v>3.8879999999999999</v>
      </c>
      <c r="AO28" s="30">
        <v>6.8739999999999997</v>
      </c>
      <c r="AP28" s="30">
        <v>3.2170000000000001</v>
      </c>
      <c r="AQ28" s="48">
        <f>SUM(AN28:AP28)</f>
        <v>13.979000000000001</v>
      </c>
    </row>
    <row r="29" spans="1:43" x14ac:dyDescent="0.55000000000000004">
      <c r="A29" s="4" t="s">
        <v>28</v>
      </c>
      <c r="B29" s="5">
        <v>4</v>
      </c>
      <c r="C29" s="36">
        <f t="shared" si="38"/>
        <v>76.14</v>
      </c>
      <c r="D29" s="18">
        <v>1.615</v>
      </c>
      <c r="E29" s="18">
        <v>7.4489999999999998</v>
      </c>
      <c r="F29" s="18">
        <v>0.95799999999999996</v>
      </c>
      <c r="G29" s="49">
        <f t="shared" si="28"/>
        <v>10.022</v>
      </c>
      <c r="H29" s="18">
        <v>0.995</v>
      </c>
      <c r="I29" s="18">
        <v>3.9540000000000002</v>
      </c>
      <c r="J29" s="18">
        <v>0.871</v>
      </c>
      <c r="K29" s="49">
        <f t="shared" si="39"/>
        <v>5.82</v>
      </c>
      <c r="L29" s="18">
        <v>0.73899999999999999</v>
      </c>
      <c r="M29" s="18">
        <v>2.6619999999999999</v>
      </c>
      <c r="N29" s="18">
        <v>0.58399999999999996</v>
      </c>
      <c r="O29" s="49">
        <f t="shared" si="40"/>
        <v>3.9849999999999999</v>
      </c>
      <c r="P29" s="18">
        <v>2.3069999999999999</v>
      </c>
      <c r="Q29" s="18">
        <v>7.46</v>
      </c>
      <c r="R29" s="18">
        <v>2.2549999999999999</v>
      </c>
      <c r="S29" s="49">
        <f t="shared" si="41"/>
        <v>12.021999999999998</v>
      </c>
      <c r="T29" s="18">
        <v>2.355</v>
      </c>
      <c r="U29" s="18">
        <v>7.9610000000000003</v>
      </c>
      <c r="V29" s="18">
        <v>2.262</v>
      </c>
      <c r="W29" s="49">
        <f t="shared" si="42"/>
        <v>12.578000000000001</v>
      </c>
      <c r="X29" s="18">
        <v>0.59199999999999997</v>
      </c>
      <c r="Y29" s="18">
        <v>2.0030000000000001</v>
      </c>
      <c r="Z29" s="18">
        <v>0.95</v>
      </c>
      <c r="AA29" s="49">
        <f t="shared" si="43"/>
        <v>3.5449999999999999</v>
      </c>
      <c r="AB29" s="18">
        <v>1.3620000000000001</v>
      </c>
      <c r="AC29" s="18">
        <v>4.8220000000000001</v>
      </c>
      <c r="AD29" s="18">
        <v>1.615</v>
      </c>
      <c r="AE29" s="49">
        <f t="shared" si="44"/>
        <v>7.7990000000000004</v>
      </c>
      <c r="AF29" s="18">
        <v>0.78600000000000003</v>
      </c>
      <c r="AG29" s="18">
        <v>2.3540000000000001</v>
      </c>
      <c r="AH29" s="18">
        <v>1.53</v>
      </c>
      <c r="AI29" s="49">
        <f t="shared" si="45"/>
        <v>4.67</v>
      </c>
      <c r="AJ29" s="18">
        <v>1.4870000000000001</v>
      </c>
      <c r="AK29" s="18">
        <v>3.444</v>
      </c>
      <c r="AL29" s="18">
        <v>1.7649999999999999</v>
      </c>
      <c r="AM29" s="49">
        <f>SUM(AJ29:AL29)</f>
        <v>6.6959999999999997</v>
      </c>
      <c r="AN29" s="18">
        <v>1.9159999999999999</v>
      </c>
      <c r="AO29" s="18">
        <v>4.9530000000000003</v>
      </c>
      <c r="AP29" s="18">
        <v>2.1339999999999999</v>
      </c>
      <c r="AQ29" s="49">
        <f>SUM(AN29:AP29)</f>
        <v>9.0030000000000001</v>
      </c>
    </row>
    <row r="30" spans="1:43" x14ac:dyDescent="0.55000000000000004">
      <c r="A30" s="4" t="s">
        <v>28</v>
      </c>
      <c r="B30" s="5">
        <v>26</v>
      </c>
      <c r="C30" s="36">
        <f t="shared" si="38"/>
        <v>76.816000000000017</v>
      </c>
      <c r="D30" s="18">
        <v>1.772</v>
      </c>
      <c r="E30" s="18">
        <v>7.9329999999999998</v>
      </c>
      <c r="F30" s="18">
        <v>1.0880000000000001</v>
      </c>
      <c r="G30" s="49">
        <f t="shared" si="28"/>
        <v>10.792999999999999</v>
      </c>
      <c r="H30" s="18">
        <v>0.97</v>
      </c>
      <c r="I30" s="18">
        <v>3.8570000000000002</v>
      </c>
      <c r="J30" s="18">
        <v>0.89900000000000002</v>
      </c>
      <c r="K30" s="49">
        <f t="shared" si="39"/>
        <v>5.726</v>
      </c>
      <c r="L30" s="18">
        <v>0.74</v>
      </c>
      <c r="M30" s="18">
        <v>2.726</v>
      </c>
      <c r="N30" s="18">
        <v>0.64400000000000002</v>
      </c>
      <c r="O30" s="49">
        <f t="shared" si="40"/>
        <v>4.1100000000000003</v>
      </c>
      <c r="P30" s="18">
        <v>2.3170000000000002</v>
      </c>
      <c r="Q30" s="18">
        <v>7.6260000000000003</v>
      </c>
      <c r="R30" s="18">
        <v>2.3580000000000001</v>
      </c>
      <c r="S30" s="49">
        <f t="shared" si="41"/>
        <v>12.301000000000002</v>
      </c>
      <c r="T30" s="18">
        <v>2.4119999999999999</v>
      </c>
      <c r="U30" s="18">
        <v>7.298</v>
      </c>
      <c r="V30" s="18">
        <v>2.3530000000000002</v>
      </c>
      <c r="W30" s="49">
        <f t="shared" si="42"/>
        <v>12.063000000000001</v>
      </c>
      <c r="X30" s="18">
        <v>0.58199999999999996</v>
      </c>
      <c r="Y30" s="18">
        <v>2.1760000000000002</v>
      </c>
      <c r="Z30" s="18">
        <v>0.91200000000000003</v>
      </c>
      <c r="AA30" s="49">
        <f t="shared" si="43"/>
        <v>3.67</v>
      </c>
      <c r="AB30" s="18">
        <v>1.502</v>
      </c>
      <c r="AC30" s="18">
        <v>5.12</v>
      </c>
      <c r="AD30" s="18">
        <v>1.841</v>
      </c>
      <c r="AE30" s="49">
        <f t="shared" si="44"/>
        <v>8.4629999999999992</v>
      </c>
      <c r="AF30" s="18">
        <v>0.76600000000000001</v>
      </c>
      <c r="AG30" s="18">
        <v>1.87</v>
      </c>
      <c r="AH30" s="18">
        <v>1.526</v>
      </c>
      <c r="AI30" s="49">
        <f t="shared" si="45"/>
        <v>4.1619999999999999</v>
      </c>
      <c r="AJ30" s="18">
        <v>1.4379999999999999</v>
      </c>
      <c r="AK30" s="18">
        <v>3.5710000000000002</v>
      </c>
      <c r="AL30" s="18">
        <v>1.7589999999999999</v>
      </c>
      <c r="AM30" s="49">
        <f>SUM(AJ30:AL30)</f>
        <v>6.7680000000000007</v>
      </c>
      <c r="AN30" s="18">
        <v>1.7689999999999999</v>
      </c>
      <c r="AO30" s="18">
        <v>4.92</v>
      </c>
      <c r="AP30" s="18">
        <v>2.0710000000000002</v>
      </c>
      <c r="AQ30" s="49">
        <f>SUM(AN30:AP30)</f>
        <v>8.76</v>
      </c>
    </row>
    <row r="31" spans="1:43" ht="14.7" thickBot="1" x14ac:dyDescent="0.6">
      <c r="A31" s="7" t="s">
        <v>28</v>
      </c>
      <c r="B31" s="8">
        <v>52</v>
      </c>
      <c r="C31" s="37">
        <f t="shared" si="38"/>
        <v>77.057999999999993</v>
      </c>
      <c r="D31" s="31">
        <v>1.84</v>
      </c>
      <c r="E31" s="31">
        <v>7.8109999999999999</v>
      </c>
      <c r="F31" s="31">
        <v>1.159</v>
      </c>
      <c r="G31" s="50">
        <f t="shared" si="28"/>
        <v>10.81</v>
      </c>
      <c r="H31" s="31">
        <v>0.877</v>
      </c>
      <c r="I31" s="31">
        <v>3.6389999999999998</v>
      </c>
      <c r="J31" s="31">
        <v>0.86899999999999999</v>
      </c>
      <c r="K31" s="50">
        <f t="shared" si="39"/>
        <v>5.3849999999999998</v>
      </c>
      <c r="L31" s="31">
        <v>0.72499999999999998</v>
      </c>
      <c r="M31" s="31">
        <v>2.7450000000000001</v>
      </c>
      <c r="N31" s="31">
        <v>0.63200000000000001</v>
      </c>
      <c r="O31" s="50">
        <f t="shared" si="40"/>
        <v>4.1020000000000003</v>
      </c>
      <c r="P31" s="31">
        <v>2.3090000000000002</v>
      </c>
      <c r="Q31" s="31">
        <v>7.7140000000000004</v>
      </c>
      <c r="R31" s="31">
        <v>2.319</v>
      </c>
      <c r="S31" s="50">
        <f t="shared" si="41"/>
        <v>12.341999999999999</v>
      </c>
      <c r="T31" s="31">
        <v>2.3199999999999998</v>
      </c>
      <c r="U31" s="31">
        <v>7.5259999999999998</v>
      </c>
      <c r="V31" s="31">
        <v>2.3639999999999999</v>
      </c>
      <c r="W31" s="50">
        <f t="shared" si="42"/>
        <v>12.21</v>
      </c>
      <c r="X31" s="31">
        <v>0.57899999999999996</v>
      </c>
      <c r="Y31" s="31">
        <v>2.052</v>
      </c>
      <c r="Z31" s="31">
        <v>0.90900000000000003</v>
      </c>
      <c r="AA31" s="50">
        <f t="shared" si="43"/>
        <v>3.54</v>
      </c>
      <c r="AB31" s="31">
        <v>1.502</v>
      </c>
      <c r="AC31" s="31">
        <v>5.1609999999999996</v>
      </c>
      <c r="AD31" s="31">
        <v>1.8839999999999999</v>
      </c>
      <c r="AE31" s="50">
        <f t="shared" si="44"/>
        <v>8.5469999999999988</v>
      </c>
      <c r="AF31" s="31">
        <v>0.73199999999999998</v>
      </c>
      <c r="AG31" s="31">
        <v>2.109</v>
      </c>
      <c r="AH31" s="31">
        <v>1.4830000000000001</v>
      </c>
      <c r="AI31" s="50">
        <f t="shared" si="45"/>
        <v>4.3239999999999998</v>
      </c>
      <c r="AJ31" s="31">
        <v>1.4430000000000001</v>
      </c>
      <c r="AK31" s="31">
        <v>3.5910000000000002</v>
      </c>
      <c r="AL31" s="31">
        <v>1.752</v>
      </c>
      <c r="AM31" s="50">
        <f>SUM(AJ31:AL31)</f>
        <v>6.7860000000000005</v>
      </c>
      <c r="AN31" s="31">
        <v>1.857</v>
      </c>
      <c r="AO31" s="31">
        <v>5.1020000000000003</v>
      </c>
      <c r="AP31" s="31">
        <v>2.0529999999999999</v>
      </c>
      <c r="AQ31" s="50">
        <f>SUM(AN31:AP31)</f>
        <v>9.0120000000000005</v>
      </c>
    </row>
    <row r="32" spans="1:43" ht="14.7" thickBot="1" x14ac:dyDescent="0.6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1:43" ht="14.7" thickBot="1" x14ac:dyDescent="0.6">
      <c r="A33" s="15" t="s">
        <v>29</v>
      </c>
      <c r="B33" s="26"/>
      <c r="C33" s="29">
        <f t="shared" ref="C33" si="47">SUM(D33:F33)+SUM(H33:J33)+SUM(L33:N33)+SUM(P33:R33)+SUM(T33:V33)+SUM(X33:Z33)+SUM(AB33:AD33)+SUM(AF33:AH33)+SUM(AJ33:AL33)+SUM(AN33:AP33)</f>
        <v>73.244</v>
      </c>
      <c r="D33" s="42">
        <f>INDEX(D28:D31,MATCH(MIN($G28:$G31),$G28:$G31,0))</f>
        <v>1.615</v>
      </c>
      <c r="E33" s="42">
        <f t="shared" ref="E33:F33" si="48">INDEX(E28:E31,MATCH(MIN($G28:$G31),$G28:$G31,0))</f>
        <v>7.4489999999999998</v>
      </c>
      <c r="F33" s="42">
        <f t="shared" si="48"/>
        <v>0.95799999999999996</v>
      </c>
      <c r="G33" s="43">
        <f t="shared" si="28"/>
        <v>10.022</v>
      </c>
      <c r="H33" s="42">
        <f>INDEX(H28:H31,MATCH(MIN($K28:$K31),$K28:$K31,0))</f>
        <v>0.84499999999999997</v>
      </c>
      <c r="I33" s="29">
        <f>INDEX(I28:I31,MATCH(MIN($K28:$K31),$K28:$K31,0))</f>
        <v>2.9950000000000001</v>
      </c>
      <c r="J33" s="29">
        <f>INDEX(J28:J31,MATCH(MIN($K28:$K31),$K28:$K31,0))</f>
        <v>0.76400000000000001</v>
      </c>
      <c r="K33" s="43">
        <f t="shared" ref="K33" si="49">SUM(H33:J33)</f>
        <v>4.6040000000000001</v>
      </c>
      <c r="L33" s="42">
        <f>INDEX(L28:L31,MATCH(MIN($O28:$O31),$O28:$O31,0))</f>
        <v>0.72299999999999998</v>
      </c>
      <c r="M33" s="29">
        <f>INDEX(M28:M31,MATCH(MIN($O28:$O31),$O28:$O31,0))</f>
        <v>2.278</v>
      </c>
      <c r="N33" s="28">
        <f>INDEX(N28:N31,MATCH(MIN($O28:$O31),$O28:$O31,0))</f>
        <v>0.57499999999999996</v>
      </c>
      <c r="O33" s="43">
        <f t="shared" ref="O33" si="50">SUM(L33:N33)</f>
        <v>3.5759999999999996</v>
      </c>
      <c r="P33" s="42">
        <f>INDEX(P28:P31,MATCH(MIN($S28:$S31),$S28:$S31,0))</f>
        <v>2.3069999999999999</v>
      </c>
      <c r="Q33" s="29">
        <f>INDEX(Q28:Q31,MATCH(MIN($S28:$S31),$S28:$S31,0))</f>
        <v>7.46</v>
      </c>
      <c r="R33" s="28">
        <f>INDEX(R28:R31,MATCH(MIN($S28:$S31),$S28:$S31,0))</f>
        <v>2.2549999999999999</v>
      </c>
      <c r="S33" s="43">
        <f t="shared" ref="S33" si="51">SUM(P33:R33)</f>
        <v>12.021999999999998</v>
      </c>
      <c r="T33" s="42">
        <f>INDEX(T28:T31,MATCH(MIN($W28:$W31),$W28:$W31,0))</f>
        <v>2.4119999999999999</v>
      </c>
      <c r="U33" s="29">
        <f>INDEX(U28:U31,MATCH(MIN($W28:$W31),$W28:$W31,0))</f>
        <v>7.298</v>
      </c>
      <c r="V33" s="28">
        <f>INDEX(V28:V31,MATCH(MIN($W28:$W31),$W28:$W31,0))</f>
        <v>2.3530000000000002</v>
      </c>
      <c r="W33" s="43">
        <f t="shared" ref="W33" si="52">SUM(T33:V33)</f>
        <v>12.063000000000001</v>
      </c>
      <c r="X33" s="42">
        <f>INDEX(X28:X31,MATCH(MIN($AA28:$AA31),$AA28:$AA31,0))</f>
        <v>0.57899999999999996</v>
      </c>
      <c r="Y33" s="29">
        <f>INDEX(Y28:Y31,MATCH(MIN($AA28:$AA31),$AA28:$AA31,0))</f>
        <v>2.052</v>
      </c>
      <c r="Z33" s="28">
        <f>INDEX(Z28:Z31,MATCH(MIN($AA28:$AA31),$AA28:$AA31,0))</f>
        <v>0.90900000000000003</v>
      </c>
      <c r="AA33" s="43">
        <f t="shared" ref="AA33" si="53">SUM(X33:Z33)</f>
        <v>3.54</v>
      </c>
      <c r="AB33" s="42">
        <f>INDEX(AB28:AB31,MATCH(MIN($AE28:$AE31),$AE28:$AE31,0))</f>
        <v>1.3620000000000001</v>
      </c>
      <c r="AC33" s="29">
        <f>INDEX(AC28:AC31,MATCH(MIN($AE28:$AE31),$AE28:$AE31,0))</f>
        <v>4.8220000000000001</v>
      </c>
      <c r="AD33" s="28">
        <f>INDEX(AD28:AD31,MATCH(MIN($AE28:$AE31),$AE28:$AE31,0))</f>
        <v>1.615</v>
      </c>
      <c r="AE33" s="43">
        <f t="shared" ref="AE33" si="54">SUM(AB33:AD33)</f>
        <v>7.7990000000000004</v>
      </c>
      <c r="AF33" s="42">
        <f>INDEX(AF28:AF31,MATCH(MIN($AI28:$AI31),$AI28:$AI31,0))</f>
        <v>0.76600000000000001</v>
      </c>
      <c r="AG33" s="29">
        <f>INDEX(AG28:AG31,MATCH(MIN($AI28:$AI31),$AI28:$AI31,0))</f>
        <v>1.87</v>
      </c>
      <c r="AH33" s="28">
        <f>INDEX(AH28:AH31,MATCH(MIN($AI28:$AI31),$AI28:$AI31,0))</f>
        <v>1.526</v>
      </c>
      <c r="AI33" s="43">
        <f t="shared" ref="AI33" si="55">SUM(AF33:AH33)</f>
        <v>4.1619999999999999</v>
      </c>
      <c r="AJ33" s="42">
        <f>INDEX(AJ28:AJ31,MATCH(MIN($AM28:$AM31),$AM28:$AM31,0))</f>
        <v>1.4870000000000001</v>
      </c>
      <c r="AK33" s="29">
        <f>INDEX(AK28:AK31,MATCH(MIN($AM28:$AM31),$AM28:$AM31,0))</f>
        <v>3.444</v>
      </c>
      <c r="AL33" s="28">
        <f>INDEX(AL28:AL31,MATCH(MIN($AM28:$AM31),$AM28:$AM31,0))</f>
        <v>1.7649999999999999</v>
      </c>
      <c r="AM33" s="43">
        <f t="shared" ref="AM33" si="56">SUM(AJ33:AL33)</f>
        <v>6.6959999999999997</v>
      </c>
      <c r="AN33" s="42">
        <f>INDEX(AN28:AN31,MATCH(MIN($AQ28:$AQ31),$AQ28:$AQ31,0))</f>
        <v>1.7689999999999999</v>
      </c>
      <c r="AO33" s="29">
        <f>INDEX(AO28:AO31,MATCH(MIN($AQ28:$AQ31),$AQ28:$AQ31,0))</f>
        <v>4.92</v>
      </c>
      <c r="AP33" s="28">
        <f>INDEX(AP28:AP31,MATCH(MIN($AQ28:$AQ31),$AQ28:$AQ31,0))</f>
        <v>2.0710000000000002</v>
      </c>
      <c r="AQ33" s="44">
        <f t="shared" ref="AQ33" si="57">SUM(AN33:AP33)</f>
        <v>8.76</v>
      </c>
    </row>
    <row r="34" spans="1:43" x14ac:dyDescent="0.55000000000000004">
      <c r="A34" s="5"/>
      <c r="B34" s="5"/>
      <c r="C34" s="18"/>
      <c r="D34" s="18"/>
      <c r="E34" s="18"/>
      <c r="F34" s="18"/>
      <c r="G34" s="38"/>
      <c r="H34" s="18"/>
      <c r="I34" s="18"/>
      <c r="J34" s="18"/>
      <c r="K34" s="38"/>
      <c r="L34" s="18"/>
      <c r="M34" s="18"/>
      <c r="N34" s="18"/>
      <c r="O34" s="38"/>
      <c r="P34" s="18"/>
      <c r="Q34" s="18"/>
      <c r="R34" s="18"/>
      <c r="S34" s="38"/>
      <c r="T34" s="18"/>
      <c r="U34" s="18"/>
      <c r="V34" s="18"/>
      <c r="W34" s="38"/>
      <c r="X34" s="18"/>
      <c r="Y34" s="18"/>
      <c r="Z34" s="18"/>
      <c r="AA34" s="38"/>
      <c r="AB34" s="18"/>
      <c r="AC34" s="18"/>
      <c r="AD34" s="18"/>
      <c r="AE34" s="38"/>
      <c r="AF34" s="18"/>
      <c r="AG34" s="18"/>
      <c r="AH34" s="18"/>
      <c r="AI34" s="38"/>
      <c r="AJ34" s="18"/>
      <c r="AK34" s="18"/>
      <c r="AL34" s="18"/>
      <c r="AM34" s="38"/>
      <c r="AN34" s="18"/>
      <c r="AO34" s="18"/>
      <c r="AP34" s="18"/>
      <c r="AQ34" s="38"/>
    </row>
    <row r="35" spans="1:43" ht="14.7" thickBot="1" x14ac:dyDescent="0.6"/>
    <row r="36" spans="1:43" ht="14.7" thickBot="1" x14ac:dyDescent="0.6">
      <c r="A36" t="s">
        <v>30</v>
      </c>
      <c r="B36">
        <v>1</v>
      </c>
      <c r="C36" s="32">
        <f>SUM(D36:F36)+SUM(H36:J36)+SUM(L36:N36)+SUM(P36:R36)+SUM(T36:V36)+SUM(X36:Z36)+SUM(AB36:AD36)+SUM(AF36:AH36)+SUM(AJ36:AL36)+SUM(AN36:AP36)</f>
        <v>90.441000000000003</v>
      </c>
      <c r="D36" s="12">
        <v>1.7130000000000001</v>
      </c>
      <c r="E36" s="12">
        <v>9.3019999999999996</v>
      </c>
      <c r="F36" s="12">
        <v>1.2430000000000001</v>
      </c>
      <c r="G36" s="46">
        <f t="shared" si="28"/>
        <v>12.258000000000001</v>
      </c>
      <c r="H36" s="12">
        <v>0.79100000000000004</v>
      </c>
      <c r="I36" s="12">
        <v>3.3580000000000001</v>
      </c>
      <c r="J36" s="12">
        <v>0.76500000000000001</v>
      </c>
      <c r="K36" s="46">
        <f t="shared" ref="K36:K37" si="58">SUM(H36:J36)</f>
        <v>4.9139999999999997</v>
      </c>
      <c r="L36" s="12">
        <v>0.72099999999999997</v>
      </c>
      <c r="M36" s="12">
        <v>2.7130000000000001</v>
      </c>
      <c r="N36" s="12">
        <v>0.57799999999999996</v>
      </c>
      <c r="O36" s="46">
        <f t="shared" ref="O36:O37" si="59">SUM(L36:N36)</f>
        <v>4.0120000000000005</v>
      </c>
      <c r="P36" s="12">
        <v>3.1019999999999999</v>
      </c>
      <c r="Q36" s="12">
        <v>6.7720000000000002</v>
      </c>
      <c r="R36" s="12">
        <v>3.117</v>
      </c>
      <c r="S36" s="46">
        <f t="shared" ref="S36:S37" si="60">SUM(P36:R36)</f>
        <v>12.991</v>
      </c>
      <c r="T36" s="12">
        <v>3.11</v>
      </c>
      <c r="U36" s="12">
        <v>10.904</v>
      </c>
      <c r="V36" s="12">
        <v>2.7989999999999999</v>
      </c>
      <c r="W36" s="46">
        <f t="shared" ref="W36:W37" si="61">SUM(T36:V36)</f>
        <v>16.812999999999999</v>
      </c>
      <c r="X36" s="12">
        <v>0.79500000000000004</v>
      </c>
      <c r="Y36" s="12">
        <v>2.8119999999999998</v>
      </c>
      <c r="Z36" s="12">
        <v>1.0720000000000001</v>
      </c>
      <c r="AA36" s="46">
        <f t="shared" ref="AA36:AA37" si="62">SUM(X36:Z36)</f>
        <v>4.6790000000000003</v>
      </c>
      <c r="AB36" s="12">
        <v>1.66</v>
      </c>
      <c r="AC36" s="12">
        <v>4.2190000000000003</v>
      </c>
      <c r="AD36" s="12">
        <v>1.734</v>
      </c>
      <c r="AE36" s="46">
        <f t="shared" ref="AE36:AE37" si="63">SUM(AB36:AD36)</f>
        <v>7.6130000000000004</v>
      </c>
      <c r="AF36" s="12">
        <v>1.1379999999999999</v>
      </c>
      <c r="AG36" s="12">
        <v>3.16</v>
      </c>
      <c r="AH36" s="12">
        <v>1.7509999999999999</v>
      </c>
      <c r="AI36" s="46">
        <f t="shared" ref="AI36:AI37" si="64">SUM(AF36:AH36)</f>
        <v>6.0489999999999995</v>
      </c>
      <c r="AJ36" s="12">
        <v>2.0059999999999998</v>
      </c>
      <c r="AK36" s="12">
        <v>4.327</v>
      </c>
      <c r="AL36" s="12">
        <v>2.1970000000000001</v>
      </c>
      <c r="AM36" s="46">
        <f t="shared" ref="AM36:AM37" si="65">SUM(AJ36:AL36)</f>
        <v>8.5300000000000011</v>
      </c>
      <c r="AN36" s="12">
        <v>2.9590000000000001</v>
      </c>
      <c r="AO36" s="12">
        <v>6.87</v>
      </c>
      <c r="AP36" s="12">
        <v>2.7530000000000001</v>
      </c>
      <c r="AQ36" s="47">
        <f t="shared" ref="AQ36:AQ37" si="66">SUM(AN36:AP36)</f>
        <v>12.582000000000001</v>
      </c>
    </row>
    <row r="37" spans="1:43" x14ac:dyDescent="0.55000000000000004">
      <c r="A37" t="s">
        <v>30</v>
      </c>
      <c r="B37">
        <v>4</v>
      </c>
      <c r="C37" s="32">
        <f>SUM(D37:F37)+SUM(H37:J37)+SUM(L37:N37)+SUM(P37:R37)+SUM(T37:V37)+SUM(X37:Z37)+SUM(AB37:AD37)+SUM(AF37:AH37)+SUM(AJ37:AL37)+SUM(AN37:AP37)</f>
        <v>81.202000000000012</v>
      </c>
      <c r="D37" s="5">
        <v>1.7330000000000001</v>
      </c>
      <c r="E37" s="5">
        <v>8.2059999999999995</v>
      </c>
      <c r="F37" s="5">
        <v>1.032</v>
      </c>
      <c r="G37" s="46">
        <f t="shared" si="28"/>
        <v>10.971</v>
      </c>
      <c r="H37" s="5">
        <v>0.81699999999999995</v>
      </c>
      <c r="I37" s="5">
        <v>3.6949999999999998</v>
      </c>
      <c r="J37" s="5">
        <v>1.0049999999999999</v>
      </c>
      <c r="K37" s="46">
        <f t="shared" si="58"/>
        <v>5.5169999999999995</v>
      </c>
      <c r="L37" s="5">
        <v>0.73799999999999999</v>
      </c>
      <c r="M37" s="5">
        <v>2.3199999999999998</v>
      </c>
      <c r="N37" s="5">
        <v>0.629</v>
      </c>
      <c r="O37" s="46">
        <f t="shared" si="59"/>
        <v>3.6869999999999998</v>
      </c>
      <c r="P37" s="5">
        <v>2.3330000000000002</v>
      </c>
      <c r="Q37" s="5">
        <v>7.2050000000000001</v>
      </c>
      <c r="R37" s="5">
        <v>2.5019999999999998</v>
      </c>
      <c r="S37" s="46">
        <f t="shared" si="60"/>
        <v>12.04</v>
      </c>
      <c r="T37" s="5">
        <v>2.762</v>
      </c>
      <c r="U37" s="5">
        <v>12.808</v>
      </c>
      <c r="V37" s="5">
        <v>3.0139999999999998</v>
      </c>
      <c r="W37" s="46">
        <f t="shared" si="61"/>
        <v>18.584</v>
      </c>
      <c r="X37" s="5">
        <v>0.54700000000000004</v>
      </c>
      <c r="Y37" s="5">
        <v>2.0099999999999998</v>
      </c>
      <c r="Z37" s="5">
        <v>0.96399999999999997</v>
      </c>
      <c r="AA37" s="46">
        <f t="shared" si="62"/>
        <v>3.5209999999999999</v>
      </c>
      <c r="AB37" s="5">
        <v>1.2729999999999999</v>
      </c>
      <c r="AC37" s="5">
        <v>3.6909999999999998</v>
      </c>
      <c r="AD37" s="5">
        <v>1.4079999999999999</v>
      </c>
      <c r="AE37" s="46">
        <f t="shared" si="63"/>
        <v>6.3719999999999999</v>
      </c>
      <c r="AF37" s="5">
        <v>1.363</v>
      </c>
      <c r="AG37" s="5">
        <v>3.7690000000000001</v>
      </c>
      <c r="AH37" s="5">
        <v>1.417</v>
      </c>
      <c r="AI37" s="46">
        <f t="shared" si="64"/>
        <v>6.5489999999999995</v>
      </c>
      <c r="AJ37" s="5">
        <v>1.7490000000000001</v>
      </c>
      <c r="AK37" s="5">
        <v>4.2789999999999999</v>
      </c>
      <c r="AL37" s="5">
        <v>1.1319999999999999</v>
      </c>
      <c r="AM37" s="46">
        <f t="shared" si="65"/>
        <v>7.16</v>
      </c>
      <c r="AN37" s="5">
        <v>1.522</v>
      </c>
      <c r="AO37" s="5">
        <v>3.8450000000000002</v>
      </c>
      <c r="AP37" s="5">
        <v>1.4339999999999999</v>
      </c>
      <c r="AQ37" s="46">
        <f t="shared" si="66"/>
        <v>6.8010000000000002</v>
      </c>
    </row>
    <row r="38" spans="1:43" x14ac:dyDescent="0.55000000000000004">
      <c r="A38" t="s">
        <v>30</v>
      </c>
      <c r="B38">
        <v>26</v>
      </c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6"/>
    </row>
    <row r="39" spans="1:43" ht="14.7" thickBot="1" x14ac:dyDescent="0.6">
      <c r="A39" t="s">
        <v>30</v>
      </c>
      <c r="B39">
        <v>56</v>
      </c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9"/>
    </row>
    <row r="40" spans="1:43" x14ac:dyDescent="0.55000000000000004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</sheetData>
  <mergeCells count="20">
    <mergeCell ref="AB11:AD11"/>
    <mergeCell ref="AF11:AH11"/>
    <mergeCell ref="AJ11:AL11"/>
    <mergeCell ref="AN11:AP11"/>
    <mergeCell ref="AB12:AD12"/>
    <mergeCell ref="AF12:AH12"/>
    <mergeCell ref="AJ12:AL12"/>
    <mergeCell ref="AN12:AP12"/>
    <mergeCell ref="D11:F11"/>
    <mergeCell ref="H11:J11"/>
    <mergeCell ref="L11:N11"/>
    <mergeCell ref="P11:R11"/>
    <mergeCell ref="T11:V11"/>
    <mergeCell ref="X11:Z11"/>
    <mergeCell ref="D12:F12"/>
    <mergeCell ref="H12:J12"/>
    <mergeCell ref="L12:N12"/>
    <mergeCell ref="P12:R12"/>
    <mergeCell ref="T12:V12"/>
    <mergeCell ref="X12:Z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F69F-3DF6-45CA-A5AD-3F73325AC04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8D58-4742-4F22-AD61-08132BA825A2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Jara Arriagada, Carlos</cp:lastModifiedBy>
  <dcterms:created xsi:type="dcterms:W3CDTF">2015-06-05T18:19:34Z</dcterms:created>
  <dcterms:modified xsi:type="dcterms:W3CDTF">2024-01-21T22:04:15Z</dcterms:modified>
</cp:coreProperties>
</file>