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ei\1\2\mnio\TP\"/>
    </mc:Choice>
  </mc:AlternateContent>
  <xr:revisionPtr revIDLastSave="0" documentId="8_{2EE92BFF-A137-4B10-97FB-8C62B1541A67}" xr6:coauthVersionLast="46" xr6:coauthVersionMax="46" xr10:uidLastSave="{00000000-0000-0000-0000-000000000000}"/>
  <bookViews>
    <workbookView xWindow="3045" yWindow="1305" windowWidth="14190" windowHeight="11385" activeTab="5" xr2:uid="{94D56B51-121B-4B31-99ED-0E96DF0D4965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6" l="1"/>
  <c r="E8" i="6"/>
  <c r="B3" i="6"/>
  <c r="B4" i="6"/>
  <c r="B5" i="6"/>
  <c r="B6" i="6"/>
  <c r="B7" i="6"/>
  <c r="B8" i="6"/>
  <c r="B9" i="6"/>
  <c r="B10" i="6"/>
  <c r="B11" i="6"/>
  <c r="B12" i="6"/>
  <c r="B2" i="6"/>
  <c r="E4" i="6"/>
  <c r="E10" i="5"/>
  <c r="F8" i="5"/>
  <c r="E9" i="5"/>
  <c r="E8" i="5"/>
  <c r="B3" i="5"/>
  <c r="B4" i="5"/>
  <c r="B5" i="5"/>
  <c r="B6" i="5"/>
  <c r="B7" i="5"/>
  <c r="B8" i="5"/>
  <c r="B9" i="5"/>
  <c r="B10" i="5"/>
  <c r="B11" i="5"/>
  <c r="B12" i="5"/>
  <c r="B2" i="5"/>
  <c r="A12" i="5"/>
  <c r="E4" i="5"/>
  <c r="A3" i="5" s="1"/>
  <c r="E3" i="5"/>
  <c r="E10" i="4"/>
  <c r="E9" i="4"/>
  <c r="E8" i="4"/>
  <c r="B3" i="4"/>
  <c r="B4" i="4"/>
  <c r="B5" i="4"/>
  <c r="B6" i="4"/>
  <c r="B7" i="4"/>
  <c r="B8" i="4"/>
  <c r="B9" i="4"/>
  <c r="B10" i="4"/>
  <c r="B11" i="4"/>
  <c r="B2" i="4"/>
  <c r="A9" i="4"/>
  <c r="A10" i="4"/>
  <c r="A11" i="4" s="1"/>
  <c r="E3" i="4"/>
  <c r="E4" i="4" s="1"/>
  <c r="B2" i="3"/>
  <c r="E3" i="3"/>
  <c r="E4" i="3" s="1"/>
  <c r="A3" i="3" s="1"/>
  <c r="B3" i="3" s="1"/>
  <c r="B2" i="2"/>
  <c r="E4" i="2"/>
  <c r="B2" i="1"/>
  <c r="E4" i="1"/>
  <c r="E3" i="1"/>
  <c r="A3" i="6" l="1"/>
  <c r="A4" i="5"/>
  <c r="A3" i="4"/>
  <c r="A4" i="3"/>
  <c r="B4" i="3" s="1"/>
  <c r="A3" i="2"/>
  <c r="B3" i="2" s="1"/>
  <c r="A3" i="1"/>
  <c r="A4" i="6" l="1"/>
  <c r="A5" i="5"/>
  <c r="A4" i="4"/>
  <c r="A4" i="1"/>
  <c r="B3" i="1"/>
  <c r="A5" i="3"/>
  <c r="B5" i="3" s="1"/>
  <c r="A4" i="2"/>
  <c r="B4" i="2" s="1"/>
  <c r="A5" i="6" l="1"/>
  <c r="A6" i="5"/>
  <c r="A5" i="4"/>
  <c r="A5" i="1"/>
  <c r="B4" i="1"/>
  <c r="A6" i="3"/>
  <c r="B6" i="3" s="1"/>
  <c r="A5" i="2"/>
  <c r="B5" i="2" s="1"/>
  <c r="A6" i="6" l="1"/>
  <c r="A7" i="5"/>
  <c r="A6" i="4"/>
  <c r="B5" i="1"/>
  <c r="A6" i="1"/>
  <c r="B6" i="1" s="1"/>
  <c r="E6" i="1" s="1"/>
  <c r="A7" i="3"/>
  <c r="B7" i="3" s="1"/>
  <c r="A6" i="2"/>
  <c r="B6" i="2" s="1"/>
  <c r="A7" i="6" l="1"/>
  <c r="A8" i="5"/>
  <c r="A7" i="4"/>
  <c r="A8" i="3"/>
  <c r="A7" i="2"/>
  <c r="A8" i="6" l="1"/>
  <c r="A9" i="5"/>
  <c r="A8" i="4"/>
  <c r="A8" i="2"/>
  <c r="B8" i="2" s="1"/>
  <c r="E6" i="2" s="1"/>
  <c r="B7" i="2"/>
  <c r="B8" i="3"/>
  <c r="A9" i="6" l="1"/>
  <c r="A10" i="5"/>
  <c r="F10" i="4"/>
  <c r="F9" i="4"/>
  <c r="F8" i="4"/>
  <c r="E8" i="3"/>
  <c r="F8" i="3" s="1"/>
  <c r="E9" i="3"/>
  <c r="F9" i="3" s="1"/>
  <c r="E10" i="3"/>
  <c r="F10" i="3" s="1"/>
  <c r="A10" i="6" l="1"/>
  <c r="A11" i="5"/>
  <c r="A11" i="6" l="1"/>
  <c r="F9" i="5"/>
  <c r="F10" i="5"/>
  <c r="A12" i="6" l="1"/>
  <c r="F8" i="6" l="1"/>
</calcChain>
</file>

<file path=xl/sharedStrings.xml><?xml version="1.0" encoding="utf-8"?>
<sst xmlns="http://schemas.openxmlformats.org/spreadsheetml/2006/main" count="62" uniqueCount="14">
  <si>
    <t>h</t>
  </si>
  <si>
    <t>a</t>
  </si>
  <si>
    <t>b</t>
  </si>
  <si>
    <t>X</t>
  </si>
  <si>
    <t>Y</t>
  </si>
  <si>
    <t>n</t>
  </si>
  <si>
    <t>Regra Simpson</t>
  </si>
  <si>
    <t>3/8 Simpson</t>
  </si>
  <si>
    <t>1/3 Simpson</t>
  </si>
  <si>
    <t>Trapézios</t>
  </si>
  <si>
    <t>Erro</t>
  </si>
  <si>
    <t>Valor Exato</t>
  </si>
  <si>
    <t>—</t>
  </si>
  <si>
    <t>Erro Int. Numérica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</si>
</sst>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6" formatCode="0.000000000"/>
    <numFmt numFmtId="185" formatCode="0.000000000E+00"/>
    <numFmt numFmtId="212" formatCode="0.0000000000"/>
    <numFmt numFmtId="214" formatCode="0.000000000000"/>
  </numFmts>
  <fonts count="8" x14ac:knownFonts="1">
    <font>
      <sz val="11"/>
      <color theme="1"/>
      <name val="JetBrains Mono"/>
      <family val="2"/>
    </font>
    <font>
      <b/>
      <sz val="11"/>
      <color theme="3"/>
      <name val="JetBrains Mono"/>
      <family val="2"/>
    </font>
    <font>
      <u/>
      <sz val="11"/>
      <color theme="1"/>
      <name val="JetBrains Mono"/>
      <family val="2"/>
    </font>
    <font>
      <sz val="11"/>
      <color theme="1"/>
      <name val="JetBrains Mono"/>
      <family val="2"/>
    </font>
    <font>
      <i/>
      <sz val="11"/>
      <color rgb="FF7F7F7F"/>
      <name val="JetBrains Mono"/>
      <family val="2"/>
    </font>
    <font>
      <b/>
      <sz val="11"/>
      <color theme="3"/>
      <name val="JetBrains Mono"/>
      <family val="3"/>
    </font>
    <font>
      <sz val="11"/>
      <color rgb="FF7F7F7F"/>
      <name val="JetBrains Mono"/>
      <family val="3"/>
    </font>
    <font>
      <sz val="11"/>
      <color theme="1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1" fillId="0" borderId="1" xfId="1"/>
    <xf numFmtId="0" fontId="0" fillId="0" borderId="0" xfId="0" applyFont="1"/>
    <xf numFmtId="166" fontId="0" fillId="0" borderId="0" xfId="0" applyNumberFormat="1"/>
    <xf numFmtId="0" fontId="3" fillId="4" borderId="0" xfId="8"/>
    <xf numFmtId="0" fontId="3" fillId="2" borderId="0" xfId="6"/>
    <xf numFmtId="0" fontId="0" fillId="0" borderId="0" xfId="0" applyFont="1" applyAlignment="1">
      <alignment horizontal="center" vertical="center"/>
    </xf>
    <xf numFmtId="0" fontId="3" fillId="3" borderId="0" xfId="7"/>
    <xf numFmtId="0" fontId="1" fillId="0" borderId="0" xfId="4"/>
    <xf numFmtId="0" fontId="5" fillId="0" borderId="0" xfId="4" applyFont="1"/>
    <xf numFmtId="0" fontId="6" fillId="0" borderId="0" xfId="5" applyFont="1"/>
    <xf numFmtId="185" fontId="0" fillId="0" borderId="0" xfId="3" applyNumberFormat="1" applyFont="1"/>
    <xf numFmtId="185" fontId="6" fillId="0" borderId="0" xfId="5" applyNumberFormat="1" applyFont="1"/>
    <xf numFmtId="185" fontId="7" fillId="0" borderId="0" xfId="3" applyNumberFormat="1" applyFont="1"/>
    <xf numFmtId="185" fontId="7" fillId="0" borderId="0" xfId="2" applyNumberFormat="1" applyFont="1"/>
    <xf numFmtId="212" fontId="0" fillId="0" borderId="0" xfId="0" applyNumberFormat="1"/>
    <xf numFmtId="214" fontId="7" fillId="0" borderId="0" xfId="2" applyNumberFormat="1" applyFont="1"/>
  </cellXfs>
  <cellStyles count="9">
    <cellStyle name="20% - Cor2" xfId="6" builtinId="34"/>
    <cellStyle name="20% - Cor4" xfId="7" builtinId="42"/>
    <cellStyle name="20% - Cor6" xfId="8" builtinId="50"/>
    <cellStyle name="Cabeçalho 3" xfId="1" builtinId="18"/>
    <cellStyle name="Cabeçalho 4" xfId="4" builtinId="19"/>
    <cellStyle name="Normal" xfId="0" builtinId="0"/>
    <cellStyle name="Percentagem" xfId="3" builtinId="5"/>
    <cellStyle name="Texto Explicativo" xfId="5" builtinId="53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CA8F0-46B5-4A45-AA1C-C8AAC36DB096}">
  <dimension ref="A1:F10"/>
  <sheetViews>
    <sheetView workbookViewId="0">
      <selection activeCell="F10" sqref="F10"/>
    </sheetView>
  </sheetViews>
  <sheetFormatPr defaultRowHeight="16.5" x14ac:dyDescent="0.3"/>
  <cols>
    <col min="4" max="4" width="14.6640625" customWidth="1"/>
    <col min="5" max="5" width="12" bestFit="1" customWidth="1"/>
  </cols>
  <sheetData>
    <row r="1" spans="1:6" ht="17.25" thickBot="1" x14ac:dyDescent="0.35">
      <c r="A1" s="2" t="s">
        <v>3</v>
      </c>
      <c r="B1" s="2" t="s">
        <v>4</v>
      </c>
      <c r="D1" s="6" t="s">
        <v>5</v>
      </c>
      <c r="E1">
        <v>4</v>
      </c>
    </row>
    <row r="2" spans="1:6" x14ac:dyDescent="0.3">
      <c r="A2">
        <v>0</v>
      </c>
      <c r="B2" s="3">
        <f>SIN(2*COS(A2))*(SIN(A2))^2</f>
        <v>0</v>
      </c>
      <c r="D2" s="8" t="s">
        <v>1</v>
      </c>
      <c r="E2">
        <v>0</v>
      </c>
    </row>
    <row r="3" spans="1:6" x14ac:dyDescent="0.3">
      <c r="A3">
        <f>A2+$E$4</f>
        <v>0.39269908169872414</v>
      </c>
      <c r="B3" s="3">
        <f t="shared" ref="B3:B6" si="0">SIN(2*COS(A3))*(SIN(A3))^2</f>
        <v>0.140865583105688</v>
      </c>
      <c r="D3" s="8" t="s">
        <v>2</v>
      </c>
      <c r="E3">
        <f>PI()/2</f>
        <v>1.5707963267948966</v>
      </c>
    </row>
    <row r="4" spans="1:6" x14ac:dyDescent="0.3">
      <c r="A4">
        <f>A3+$E$4</f>
        <v>0.78539816339744828</v>
      </c>
      <c r="B4" s="3">
        <f t="shared" si="0"/>
        <v>0.49388297299636769</v>
      </c>
      <c r="D4" s="5" t="s">
        <v>0</v>
      </c>
      <c r="E4">
        <f>(E3-E2)/E1</f>
        <v>0.39269908169872414</v>
      </c>
    </row>
    <row r="5" spans="1:6" x14ac:dyDescent="0.3">
      <c r="A5">
        <f>A4+$E$4</f>
        <v>1.1780972450961724</v>
      </c>
      <c r="B5" s="3">
        <f t="shared" si="0"/>
        <v>0.59134315613709476</v>
      </c>
    </row>
    <row r="6" spans="1:6" x14ac:dyDescent="0.3">
      <c r="A6">
        <f>A5+$E$4</f>
        <v>1.5707963267948966</v>
      </c>
      <c r="B6" s="3">
        <f t="shared" si="0"/>
        <v>1.22514845490862E-16</v>
      </c>
      <c r="D6" s="9" t="s">
        <v>6</v>
      </c>
      <c r="E6" s="4">
        <f>(E4/3)*(B2+4*SUM(B5,B3)+2*B4+B6)</f>
        <v>0.51268185932476795</v>
      </c>
    </row>
    <row r="8" spans="1:6" x14ac:dyDescent="0.3">
      <c r="E8" s="3"/>
    </row>
    <row r="10" spans="1:6" x14ac:dyDescent="0.3">
      <c r="D10" s="1"/>
      <c r="F1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0695-D79C-48A3-9B34-564CB1D76A3B}">
  <dimension ref="A1:E15"/>
  <sheetViews>
    <sheetView workbookViewId="0">
      <selection activeCell="D4" sqref="D1:D4"/>
    </sheetView>
  </sheetViews>
  <sheetFormatPr defaultRowHeight="16.5" x14ac:dyDescent="0.3"/>
  <cols>
    <col min="4" max="4" width="14.6640625" customWidth="1"/>
    <col min="5" max="5" width="12" bestFit="1" customWidth="1"/>
  </cols>
  <sheetData>
    <row r="1" spans="1:5" ht="17.25" thickBot="1" x14ac:dyDescent="0.35">
      <c r="A1" s="2" t="s">
        <v>3</v>
      </c>
      <c r="B1" s="2" t="s">
        <v>4</v>
      </c>
      <c r="D1" s="6" t="s">
        <v>5</v>
      </c>
      <c r="E1">
        <v>6</v>
      </c>
    </row>
    <row r="2" spans="1:5" x14ac:dyDescent="0.3">
      <c r="A2">
        <v>0</v>
      </c>
      <c r="B2" s="3">
        <f>(COS(A2))/(1+A2)</f>
        <v>1</v>
      </c>
      <c r="D2" s="8" t="s">
        <v>1</v>
      </c>
      <c r="E2">
        <v>0</v>
      </c>
    </row>
    <row r="3" spans="1:5" x14ac:dyDescent="0.3">
      <c r="A3">
        <f>A2+$E$4</f>
        <v>0.16666666666666666</v>
      </c>
      <c r="B3" s="3">
        <f t="shared" ref="B3:B8" si="0">(COS(A3))/(1+A3)</f>
        <v>0.84526562705393571</v>
      </c>
      <c r="D3" s="8" t="s">
        <v>2</v>
      </c>
      <c r="E3">
        <v>1</v>
      </c>
    </row>
    <row r="4" spans="1:5" x14ac:dyDescent="0.3">
      <c r="A4">
        <f>A3+$E$4</f>
        <v>0.33333333333333331</v>
      </c>
      <c r="B4" s="3">
        <f t="shared" si="0"/>
        <v>0.7087177097360533</v>
      </c>
      <c r="D4" s="5" t="s">
        <v>0</v>
      </c>
      <c r="E4">
        <f>(E3-E2)/E1</f>
        <v>0.16666666666666666</v>
      </c>
    </row>
    <row r="5" spans="1:5" x14ac:dyDescent="0.3">
      <c r="A5">
        <f>A4+$E$4</f>
        <v>0.5</v>
      </c>
      <c r="B5" s="3">
        <f t="shared" si="0"/>
        <v>0.58505504126024854</v>
      </c>
    </row>
    <row r="6" spans="1:5" x14ac:dyDescent="0.3">
      <c r="A6">
        <f>A5+$E$4</f>
        <v>0.66666666666666663</v>
      </c>
      <c r="B6" s="3">
        <f t="shared" si="0"/>
        <v>0.47153235646616887</v>
      </c>
      <c r="D6" s="10" t="s">
        <v>7</v>
      </c>
      <c r="E6" s="4">
        <f>((3*E4)/8)*(B2+B8+3*SUM(B3:B4,B6:B7)+2*SUM(B5))</f>
        <v>0.60106995375538896</v>
      </c>
    </row>
    <row r="7" spans="1:5" x14ac:dyDescent="0.3">
      <c r="A7">
        <f>A6+$E$4</f>
        <v>0.83333333333333326</v>
      </c>
      <c r="B7" s="3">
        <f t="shared" si="0"/>
        <v>0.36677031495439461</v>
      </c>
    </row>
    <row r="8" spans="1:5" x14ac:dyDescent="0.3">
      <c r="A8">
        <f>A7+$E$4</f>
        <v>0.99999999999999989</v>
      </c>
      <c r="B8" s="3">
        <f t="shared" si="0"/>
        <v>0.27015115293406988</v>
      </c>
      <c r="E8" s="3"/>
    </row>
    <row r="10" spans="1:5" x14ac:dyDescent="0.3">
      <c r="D10" s="1"/>
    </row>
    <row r="15" spans="1:5" x14ac:dyDescent="0.3">
      <c r="D1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8B8EF-2E1B-4A14-B03E-FA5924CBFEC4}">
  <dimension ref="A1:G17"/>
  <sheetViews>
    <sheetView workbookViewId="0">
      <selection activeCell="F10" sqref="F8:F10"/>
    </sheetView>
  </sheetViews>
  <sheetFormatPr defaultRowHeight="16.5" x14ac:dyDescent="0.3"/>
  <cols>
    <col min="4" max="4" width="14.6640625" customWidth="1"/>
    <col min="5" max="5" width="15.109375" bestFit="1" customWidth="1"/>
    <col min="6" max="6" width="16.109375" bestFit="1" customWidth="1"/>
  </cols>
  <sheetData>
    <row r="1" spans="1:7" ht="17.25" thickBot="1" x14ac:dyDescent="0.35">
      <c r="A1" s="2" t="s">
        <v>3</v>
      </c>
      <c r="B1" s="2" t="s">
        <v>4</v>
      </c>
      <c r="D1" s="6" t="s">
        <v>5</v>
      </c>
      <c r="E1">
        <v>6</v>
      </c>
    </row>
    <row r="2" spans="1:7" x14ac:dyDescent="0.3">
      <c r="A2">
        <v>0</v>
      </c>
      <c r="B2" s="3">
        <f>((A2^4)/4+A2^2+SIN(A2))</f>
        <v>0</v>
      </c>
      <c r="D2" s="8" t="s">
        <v>1</v>
      </c>
      <c r="E2">
        <v>0</v>
      </c>
    </row>
    <row r="3" spans="1:7" x14ac:dyDescent="0.3">
      <c r="A3">
        <f>A2+$E$4</f>
        <v>0.52359877559829882</v>
      </c>
      <c r="B3" s="3">
        <f t="shared" ref="B3:B8" si="0">((A3^4)/4+A3^2+SIN(A3))</f>
        <v>0.79294601172663381</v>
      </c>
      <c r="D3" s="8" t="s">
        <v>2</v>
      </c>
      <c r="E3">
        <f>PI()</f>
        <v>3.1415926535897931</v>
      </c>
    </row>
    <row r="4" spans="1:7" x14ac:dyDescent="0.3">
      <c r="A4">
        <f>A3+$E$4</f>
        <v>1.0471975511965976</v>
      </c>
      <c r="B4" s="3">
        <f t="shared" si="0"/>
        <v>2.2632934577141275</v>
      </c>
      <c r="D4" s="5" t="s">
        <v>0</v>
      </c>
      <c r="E4">
        <f>(E3-E2)/E1</f>
        <v>0.52359877559829882</v>
      </c>
    </row>
    <row r="5" spans="1:7" x14ac:dyDescent="0.3">
      <c r="A5">
        <f>A4+$E$4</f>
        <v>1.5707963267948966</v>
      </c>
      <c r="B5" s="3">
        <f t="shared" si="0"/>
        <v>4.9894181476786272</v>
      </c>
    </row>
    <row r="6" spans="1:7" x14ac:dyDescent="0.3">
      <c r="A6">
        <f>A5+$E$4</f>
        <v>2.0943951023931953</v>
      </c>
      <c r="B6" s="3">
        <f t="shared" si="0"/>
        <v>10.062841731873654</v>
      </c>
      <c r="F6" s="6" t="s">
        <v>10</v>
      </c>
    </row>
    <row r="7" spans="1:7" x14ac:dyDescent="0.3">
      <c r="A7">
        <f>A6+$E$4</f>
        <v>2.617993877991494</v>
      </c>
      <c r="B7" s="3">
        <f t="shared" si="0"/>
        <v>19.097850644323529</v>
      </c>
      <c r="D7" s="5" t="s">
        <v>11</v>
      </c>
      <c r="E7">
        <v>27.636409799399999</v>
      </c>
      <c r="F7" s="7" t="s">
        <v>12</v>
      </c>
    </row>
    <row r="8" spans="1:7" x14ac:dyDescent="0.3">
      <c r="A8">
        <f>A7+$E$4</f>
        <v>3.1415926535897927</v>
      </c>
      <c r="B8" s="3">
        <f t="shared" si="0"/>
        <v>34.221877159589944</v>
      </c>
      <c r="D8" s="9" t="s">
        <v>9</v>
      </c>
      <c r="E8">
        <f>(E4/2)*(B2+B8+2*SUM(B3:B7))</f>
        <v>28.440465790700671</v>
      </c>
      <c r="F8" s="12">
        <f>ABS($E$7-E8)/ABS($E$7)</f>
        <v>2.9094082666198132E-2</v>
      </c>
    </row>
    <row r="9" spans="1:7" x14ac:dyDescent="0.3">
      <c r="D9" s="9" t="s">
        <v>8</v>
      </c>
      <c r="E9">
        <f>(E4/3)*(B2+B8+4*SUM(B3,B5,B7)+2*SUM(B4,B6))</f>
        <v>27.645143865703822</v>
      </c>
      <c r="F9" s="12">
        <f>ABS($E$7-E9)/ABS($E$7)</f>
        <v>3.1603476599239606E-4</v>
      </c>
    </row>
    <row r="10" spans="1:7" x14ac:dyDescent="0.3">
      <c r="D10" s="9" t="s">
        <v>7</v>
      </c>
      <c r="E10" s="4">
        <f>((3*E4)/8)*(B2+B8+3*SUM(B3:B4,B6:B7)+2*SUM(B5))</f>
        <v>27.656129118491702</v>
      </c>
      <c r="F10" s="12">
        <f>ABS($E$7-E10)/ABS($E$7)</f>
        <v>7.1352680159384428E-4</v>
      </c>
    </row>
    <row r="16" spans="1:7" x14ac:dyDescent="0.3">
      <c r="D16" s="1"/>
      <c r="G16" s="1"/>
    </row>
    <row r="17" spans="6:6" x14ac:dyDescent="0.3">
      <c r="F1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0B867-AA2A-4813-90CB-9512B74E6EEC}">
  <dimension ref="A1:G17"/>
  <sheetViews>
    <sheetView workbookViewId="0">
      <selection activeCell="D29" sqref="A1:XFD1048576"/>
    </sheetView>
  </sheetViews>
  <sheetFormatPr defaultRowHeight="16.5" x14ac:dyDescent="0.3"/>
  <cols>
    <col min="4" max="4" width="14.6640625" customWidth="1"/>
    <col min="5" max="5" width="15.109375" bestFit="1" customWidth="1"/>
    <col min="6" max="6" width="16.109375" bestFit="1" customWidth="1"/>
  </cols>
  <sheetData>
    <row r="1" spans="1:7" ht="17.25" thickBot="1" x14ac:dyDescent="0.35">
      <c r="A1" s="2" t="s">
        <v>3</v>
      </c>
      <c r="B1" s="2" t="s">
        <v>4</v>
      </c>
      <c r="D1" s="6" t="s">
        <v>5</v>
      </c>
      <c r="E1">
        <v>9</v>
      </c>
    </row>
    <row r="2" spans="1:7" x14ac:dyDescent="0.3">
      <c r="A2">
        <v>0</v>
      </c>
      <c r="B2" s="3">
        <f>LN(5-4*COS(A2))</f>
        <v>0</v>
      </c>
      <c r="D2" s="8" t="s">
        <v>1</v>
      </c>
      <c r="E2">
        <v>0</v>
      </c>
    </row>
    <row r="3" spans="1:7" x14ac:dyDescent="0.3">
      <c r="A3">
        <f>A2+$E$4</f>
        <v>0.3490658503988659</v>
      </c>
      <c r="B3" s="3">
        <f t="shared" ref="B3:B11" si="0">LN(5-4*COS(A3))</f>
        <v>0.21610243421197456</v>
      </c>
      <c r="D3" s="8" t="s">
        <v>2</v>
      </c>
      <c r="E3">
        <f>PI()</f>
        <v>3.1415926535897931</v>
      </c>
    </row>
    <row r="4" spans="1:7" x14ac:dyDescent="0.3">
      <c r="A4">
        <f>A3+$E$4</f>
        <v>0.69813170079773179</v>
      </c>
      <c r="B4" s="3">
        <f t="shared" si="0"/>
        <v>0.66053216001225856</v>
      </c>
      <c r="D4" s="5" t="s">
        <v>0</v>
      </c>
      <c r="E4">
        <f>(E3-E2)/E1</f>
        <v>0.3490658503988659</v>
      </c>
    </row>
    <row r="5" spans="1:7" x14ac:dyDescent="0.3">
      <c r="A5">
        <f>A4+$E$4</f>
        <v>1.0471975511965976</v>
      </c>
      <c r="B5" s="3">
        <f t="shared" si="0"/>
        <v>1.0986122886681096</v>
      </c>
    </row>
    <row r="6" spans="1:7" x14ac:dyDescent="0.3">
      <c r="A6">
        <f>A5+$E$4</f>
        <v>1.3962634015954636</v>
      </c>
      <c r="B6" s="3">
        <f t="shared" si="0"/>
        <v>1.4598717418441516</v>
      </c>
      <c r="F6" s="6" t="s">
        <v>10</v>
      </c>
    </row>
    <row r="7" spans="1:7" x14ac:dyDescent="0.3">
      <c r="A7">
        <f>A6+$E$4</f>
        <v>1.7453292519943295</v>
      </c>
      <c r="B7" s="3">
        <f t="shared" si="0"/>
        <v>1.7395170773386486</v>
      </c>
      <c r="D7" s="5" t="s">
        <v>11</v>
      </c>
      <c r="E7">
        <v>4.3551721806071999</v>
      </c>
      <c r="F7" s="7" t="s">
        <v>12</v>
      </c>
    </row>
    <row r="8" spans="1:7" x14ac:dyDescent="0.3">
      <c r="A8">
        <f>A7+$E$4</f>
        <v>2.0943951023931953</v>
      </c>
      <c r="B8" s="3">
        <f t="shared" si="0"/>
        <v>1.9459101490553132</v>
      </c>
      <c r="D8" s="9" t="s">
        <v>9</v>
      </c>
      <c r="E8">
        <f>(E4/2)*(B2+B11+2*SUM(B3:B10))</f>
        <v>4.3551708490241188</v>
      </c>
      <c r="F8" s="14">
        <f>ABS($E$7-E8)/ABS($E$7)</f>
        <v>3.0574751718463337E-7</v>
      </c>
    </row>
    <row r="9" spans="1:7" x14ac:dyDescent="0.3">
      <c r="A9">
        <f t="shared" ref="A9:A11" si="1">A8+$E$4</f>
        <v>2.4434609527920612</v>
      </c>
      <c r="B9" s="3">
        <f t="shared" si="0"/>
        <v>2.0874317562839266</v>
      </c>
      <c r="D9" s="11" t="s">
        <v>8</v>
      </c>
      <c r="E9" s="11">
        <f>(E4/3)*(B2+B11+4*SUM(B3,B5,B7,B9)+2*SUM(B4,B6,B8,B10))</f>
        <v>4.0999666738930518</v>
      </c>
      <c r="F9" s="13">
        <f>ABS($E$7-E9)/ABS($E$7)</f>
        <v>5.8598258835903763E-2</v>
      </c>
    </row>
    <row r="10" spans="1:7" x14ac:dyDescent="0.3">
      <c r="A10">
        <f t="shared" si="1"/>
        <v>2.7925268031909272</v>
      </c>
      <c r="B10" s="3">
        <f t="shared" si="0"/>
        <v>2.1700555392919809</v>
      </c>
      <c r="D10" s="9" t="s">
        <v>7</v>
      </c>
      <c r="E10" s="4">
        <f>((3*E4)/8)*(B2+B11+3*SUM(B3,B4,B6,B7,B9,B10)+2*SUM(B5,B8))</f>
        <v>4.3572321376827832</v>
      </c>
      <c r="F10" s="14">
        <f>ABS($E$7-E10)/ABS($E$7)</f>
        <v>4.7299096112798531E-4</v>
      </c>
    </row>
    <row r="11" spans="1:7" x14ac:dyDescent="0.3">
      <c r="A11">
        <f t="shared" si="1"/>
        <v>3.1415926535897931</v>
      </c>
      <c r="B11" s="3">
        <f t="shared" si="0"/>
        <v>2.1972245773362196</v>
      </c>
    </row>
    <row r="16" spans="1:7" x14ac:dyDescent="0.3">
      <c r="D16" s="1"/>
      <c r="G16" s="1"/>
    </row>
    <row r="17" spans="6:6" x14ac:dyDescent="0.3">
      <c r="F17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35E84-3BD1-4644-8ADC-BFC9F46F1205}">
  <dimension ref="A1:G17"/>
  <sheetViews>
    <sheetView workbookViewId="0">
      <selection activeCell="E15" sqref="E15"/>
    </sheetView>
  </sheetViews>
  <sheetFormatPr defaultRowHeight="16.5" x14ac:dyDescent="0.3"/>
  <cols>
    <col min="4" max="4" width="14.6640625" customWidth="1"/>
    <col min="5" max="5" width="21.33203125" bestFit="1" customWidth="1"/>
    <col min="6" max="6" width="16.5546875" customWidth="1"/>
  </cols>
  <sheetData>
    <row r="1" spans="1:7" ht="17.25" thickBot="1" x14ac:dyDescent="0.35">
      <c r="A1" s="2" t="s">
        <v>3</v>
      </c>
      <c r="B1" s="2" t="s">
        <v>4</v>
      </c>
      <c r="D1" s="6" t="s">
        <v>5</v>
      </c>
      <c r="E1">
        <v>10</v>
      </c>
    </row>
    <row r="2" spans="1:7" x14ac:dyDescent="0.3">
      <c r="A2">
        <v>0</v>
      </c>
      <c r="B2" s="3">
        <f>SQRT((32154)^2*(1+0.45)^2+2*32154*COS(A2))</f>
        <v>46623.989650071773</v>
      </c>
      <c r="D2" s="8" t="s">
        <v>1</v>
      </c>
      <c r="E2">
        <v>0</v>
      </c>
    </row>
    <row r="3" spans="1:7" x14ac:dyDescent="0.3">
      <c r="A3">
        <f>A2+$E$4</f>
        <v>0.31415926535897931</v>
      </c>
      <c r="B3" s="3">
        <f t="shared" ref="B3:B12" si="0">SQRT((32154)^2*(1+0.45)^2+2*32154*COS(A3))</f>
        <v>46623.955896432148</v>
      </c>
      <c r="D3" s="8" t="s">
        <v>2</v>
      </c>
      <c r="E3">
        <f>PI()</f>
        <v>3.1415926535897931</v>
      </c>
    </row>
    <row r="4" spans="1:7" x14ac:dyDescent="0.3">
      <c r="A4">
        <f>A3+$E$4</f>
        <v>0.62831853071795862</v>
      </c>
      <c r="B4" s="3">
        <f t="shared" si="0"/>
        <v>46623.857939416324</v>
      </c>
      <c r="D4" s="5" t="s">
        <v>0</v>
      </c>
      <c r="E4">
        <f>(E3-E2)/E1</f>
        <v>0.31415926535897931</v>
      </c>
    </row>
    <row r="5" spans="1:7" x14ac:dyDescent="0.3">
      <c r="A5">
        <f>A4+$E$4</f>
        <v>0.94247779607693793</v>
      </c>
      <c r="B5" s="3">
        <f t="shared" si="0"/>
        <v>46623.705367377275</v>
      </c>
    </row>
    <row r="6" spans="1:7" x14ac:dyDescent="0.3">
      <c r="A6">
        <f>A5+$E$4</f>
        <v>1.2566370614359172</v>
      </c>
      <c r="B6" s="3">
        <f t="shared" si="0"/>
        <v>46623.51311468146</v>
      </c>
      <c r="F6" s="6" t="s">
        <v>10</v>
      </c>
    </row>
    <row r="7" spans="1:7" x14ac:dyDescent="0.3">
      <c r="A7">
        <f>A6+$E$4</f>
        <v>1.5707963267948966</v>
      </c>
      <c r="B7" s="3">
        <f t="shared" si="0"/>
        <v>46623.299999999996</v>
      </c>
      <c r="D7" s="5" t="s">
        <v>11</v>
      </c>
      <c r="E7" s="16">
        <v>146471.41675810001</v>
      </c>
      <c r="F7" s="7" t="s">
        <v>12</v>
      </c>
    </row>
    <row r="8" spans="1:7" x14ac:dyDescent="0.3">
      <c r="A8">
        <f>A7+$E$4</f>
        <v>1.8849555921538759</v>
      </c>
      <c r="B8" s="3">
        <f t="shared" si="0"/>
        <v>46623.086884344382</v>
      </c>
      <c r="D8" s="9" t="s">
        <v>9</v>
      </c>
      <c r="E8" s="4">
        <f>(E4/2)*(B2+B12+2*SUM(B3:B11))</f>
        <v>146471.41675810082</v>
      </c>
      <c r="F8" s="15">
        <f>ABS(E8-$E$7)/ABS($E$7)</f>
        <v>5.5635923433059754E-15</v>
      </c>
    </row>
    <row r="9" spans="1:7" x14ac:dyDescent="0.3">
      <c r="A9">
        <f t="shared" ref="A9:A12" si="1">A8+$E$4</f>
        <v>2.1991148575128552</v>
      </c>
      <c r="B9" s="3">
        <f t="shared" si="0"/>
        <v>46622.89462909822</v>
      </c>
      <c r="D9" s="9" t="s">
        <v>8</v>
      </c>
      <c r="E9" s="4">
        <f>(E4/3)*(B2+B12+4*SUM(B3,B5,B7,B9,B11)+2*SUM(B4,B6,B8,B10))</f>
        <v>146471.41675810082</v>
      </c>
      <c r="F9">
        <f>ABS($E$7-E9)/ABS($E$7)</f>
        <v>5.5635923433059754E-15</v>
      </c>
    </row>
    <row r="10" spans="1:7" x14ac:dyDescent="0.3">
      <c r="A10">
        <f t="shared" si="1"/>
        <v>2.5132741228718345</v>
      </c>
      <c r="B10" s="3">
        <f t="shared" si="0"/>
        <v>46622.742053906753</v>
      </c>
      <c r="D10" s="9" t="s">
        <v>7</v>
      </c>
      <c r="E10" s="4">
        <f>((3*E4)/8)*(B2+B12+3*SUM(B3:B4,B6:B7,B9:B10)+2*SUM(B5,B8,B11))</f>
        <v>142809.68596149003</v>
      </c>
      <c r="F10" s="14">
        <f>ABS($E$7-E10)/ABS($E$7)</f>
        <v>2.4999627078485801E-2</v>
      </c>
    </row>
    <row r="11" spans="1:7" x14ac:dyDescent="0.3">
      <c r="A11">
        <f t="shared" si="1"/>
        <v>2.8274333882308138</v>
      </c>
      <c r="B11" s="3">
        <f t="shared" si="0"/>
        <v>46622.644094340576</v>
      </c>
      <c r="F11" s="1"/>
    </row>
    <row r="12" spans="1:7" x14ac:dyDescent="0.3">
      <c r="A12">
        <f t="shared" si="1"/>
        <v>3.1415926535897931</v>
      </c>
      <c r="B12" s="3">
        <f t="shared" si="0"/>
        <v>46622.610339726794</v>
      </c>
    </row>
    <row r="16" spans="1:7" x14ac:dyDescent="0.3">
      <c r="D16" s="1"/>
      <c r="G16" s="1"/>
    </row>
    <row r="17" spans="6:6" x14ac:dyDescent="0.3">
      <c r="F1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2E1D2-EC68-4913-9053-20DCF140DE7A}">
  <dimension ref="A1:G17"/>
  <sheetViews>
    <sheetView tabSelected="1" workbookViewId="0">
      <selection activeCell="E16" sqref="E16"/>
    </sheetView>
  </sheetViews>
  <sheetFormatPr defaultRowHeight="16.5" x14ac:dyDescent="0.3"/>
  <cols>
    <col min="4" max="4" width="14.6640625" customWidth="1"/>
    <col min="5" max="5" width="21.33203125" bestFit="1" customWidth="1"/>
    <col min="6" max="6" width="16.5546875" customWidth="1"/>
    <col min="7" max="7" width="20.33203125" customWidth="1"/>
  </cols>
  <sheetData>
    <row r="1" spans="1:7" ht="17.25" thickBot="1" x14ac:dyDescent="0.35">
      <c r="A1" s="2" t="s">
        <v>3</v>
      </c>
      <c r="B1" s="2" t="s">
        <v>4</v>
      </c>
      <c r="D1" s="6" t="s">
        <v>5</v>
      </c>
      <c r="E1">
        <v>10</v>
      </c>
    </row>
    <row r="2" spans="1:7" x14ac:dyDescent="0.3">
      <c r="A2">
        <v>0</v>
      </c>
      <c r="B2" s="3">
        <f>COS(A2*EXP(4*A2^2))</f>
        <v>1</v>
      </c>
      <c r="D2" s="8" t="s">
        <v>1</v>
      </c>
      <c r="E2">
        <v>0</v>
      </c>
    </row>
    <row r="3" spans="1:7" x14ac:dyDescent="0.3">
      <c r="A3">
        <f>A2+$E$4</f>
        <v>0.1</v>
      </c>
      <c r="B3" s="3">
        <f t="shared" ref="B3:B12" si="0">COS(A3*EXP(4*A3^2))</f>
        <v>0.99458845252497208</v>
      </c>
      <c r="D3" s="8" t="s">
        <v>2</v>
      </c>
      <c r="E3">
        <v>1</v>
      </c>
    </row>
    <row r="4" spans="1:7" x14ac:dyDescent="0.3">
      <c r="A4">
        <f>A3+$E$4</f>
        <v>0.2</v>
      </c>
      <c r="B4" s="3">
        <f t="shared" si="0"/>
        <v>0.97258364484932192</v>
      </c>
      <c r="D4" s="5" t="s">
        <v>0</v>
      </c>
      <c r="E4">
        <f>(E3-E2)/E1</f>
        <v>0.1</v>
      </c>
    </row>
    <row r="5" spans="1:7" x14ac:dyDescent="0.3">
      <c r="A5">
        <f>A4+$E$4</f>
        <v>0.30000000000000004</v>
      </c>
      <c r="B5" s="3">
        <f t="shared" si="0"/>
        <v>0.90896623976086954</v>
      </c>
    </row>
    <row r="6" spans="1:7" x14ac:dyDescent="0.3">
      <c r="A6">
        <f>A5+$E$4</f>
        <v>0.4</v>
      </c>
      <c r="B6" s="3">
        <f t="shared" si="0"/>
        <v>0.72580505138492868</v>
      </c>
      <c r="F6" s="6" t="s">
        <v>10</v>
      </c>
      <c r="G6" s="6" t="s">
        <v>13</v>
      </c>
    </row>
    <row r="7" spans="1:7" x14ac:dyDescent="0.3">
      <c r="A7">
        <f>A6+$E$4</f>
        <v>0.5</v>
      </c>
      <c r="B7" s="3">
        <f t="shared" si="0"/>
        <v>0.21007865814146254</v>
      </c>
      <c r="D7" s="5" t="s">
        <v>11</v>
      </c>
      <c r="E7" s="16">
        <v>0.35413188752399999</v>
      </c>
      <c r="F7" s="7" t="s">
        <v>12</v>
      </c>
      <c r="G7" s="7" t="s">
        <v>12</v>
      </c>
    </row>
    <row r="8" spans="1:7" x14ac:dyDescent="0.3">
      <c r="A8">
        <f>A7+$E$4</f>
        <v>0.6</v>
      </c>
      <c r="B8" s="3">
        <f t="shared" si="0"/>
        <v>-0.82012026101862689</v>
      </c>
      <c r="D8" s="9" t="s">
        <v>9</v>
      </c>
      <c r="E8" s="4">
        <f>(E4/2)*(B2+B12+2*SUM(B3:B11))</f>
        <v>0.24087968937986101</v>
      </c>
      <c r="F8" s="17">
        <f>ABS(E8-$E$7)/ABS($E$7)</f>
        <v>0.31980231697283606</v>
      </c>
      <c r="G8">
        <f>((E4^2)/12)*(E3-E2)*230585.544876</f>
        <v>192.15462073000003</v>
      </c>
    </row>
    <row r="9" spans="1:7" x14ac:dyDescent="0.3">
      <c r="A9">
        <f t="shared" ref="A9:A12" si="1">A8+$E$4</f>
        <v>0.7</v>
      </c>
      <c r="B9" s="3">
        <f t="shared" si="0"/>
        <v>0.25431559528357439</v>
      </c>
      <c r="D9" s="9"/>
      <c r="E9" s="4"/>
    </row>
    <row r="10" spans="1:7" x14ac:dyDescent="0.3">
      <c r="A10">
        <f t="shared" si="1"/>
        <v>0.79999999999999993</v>
      </c>
      <c r="B10" s="3">
        <f t="shared" si="0"/>
        <v>-0.6027319482044633</v>
      </c>
      <c r="D10" s="9"/>
      <c r="E10" s="4"/>
      <c r="F10" s="14"/>
    </row>
    <row r="11" spans="1:7" x14ac:dyDescent="0.3">
      <c r="A11">
        <f t="shared" si="1"/>
        <v>0.89999999999999991</v>
      </c>
      <c r="B11" s="3">
        <f t="shared" si="0"/>
        <v>-0.54935767222450793</v>
      </c>
      <c r="F11" s="1"/>
    </row>
    <row r="12" spans="1:7" x14ac:dyDescent="0.3">
      <c r="A12">
        <f t="shared" si="1"/>
        <v>0.99999999999999989</v>
      </c>
      <c r="B12" s="3">
        <f t="shared" si="0"/>
        <v>-0.37066173339784197</v>
      </c>
    </row>
    <row r="16" spans="1:7" x14ac:dyDescent="0.3">
      <c r="D16" s="1"/>
      <c r="E16" s="3"/>
      <c r="G16" s="1"/>
    </row>
    <row r="17" spans="6:6" x14ac:dyDescent="0.3">
      <c r="F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Menezes</cp:lastModifiedBy>
  <dcterms:created xsi:type="dcterms:W3CDTF">2021-04-08T21:22:54Z</dcterms:created>
  <dcterms:modified xsi:type="dcterms:W3CDTF">2021-04-09T14:11:50Z</dcterms:modified>
</cp:coreProperties>
</file>