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smmail-my.sharepoint.com/personal/carlos_saldana5_unmsm_edu_pe/Documents/DOCUMENTOS/REPOSITORIO/PLATZI/excel-basic/excel-data-analysis/"/>
    </mc:Choice>
  </mc:AlternateContent>
  <xr:revisionPtr revIDLastSave="2" documentId="13_ncr:1_{FCCF031F-D58E-44AE-9231-C2F3B6F133B7}" xr6:coauthVersionLast="47" xr6:coauthVersionMax="47" xr10:uidLastSave="{05867973-6DB5-478B-917E-1DB0422CDBD5}"/>
  <bookViews>
    <workbookView xWindow="-108" yWindow="-108" windowWidth="23256" windowHeight="12456" activeTab="1" xr2:uid="{91BC6C85-EFA8-43A7-B091-19AFFED7819F}"/>
  </bookViews>
  <sheets>
    <sheet name="TABLES" sheetId="1" r:id="rId1"/>
    <sheet name="VINCULAR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G16" i="2"/>
  <c r="H16" i="2"/>
  <c r="I16" i="2"/>
  <c r="J16" i="2"/>
  <c r="F16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G3" i="2"/>
  <c r="H3" i="2"/>
  <c r="I3" i="2"/>
  <c r="J3" i="2"/>
  <c r="F3" i="2"/>
  <c r="J6" i="1"/>
  <c r="J5" i="1"/>
  <c r="K5" i="1" l="1"/>
  <c r="K6" i="1"/>
</calcChain>
</file>

<file path=xl/sharedStrings.xml><?xml version="1.0" encoding="utf-8"?>
<sst xmlns="http://schemas.openxmlformats.org/spreadsheetml/2006/main" count="50" uniqueCount="30">
  <si>
    <t>FACTURA</t>
  </si>
  <si>
    <t>FECHA</t>
  </si>
  <si>
    <t>COMERCIAL</t>
  </si>
  <si>
    <t>MARCA</t>
  </si>
  <si>
    <t>DESCRIPCION</t>
  </si>
  <si>
    <t>BASE IMPONIBLE</t>
  </si>
  <si>
    <t>%IVA</t>
  </si>
  <si>
    <t>TOTAL</t>
  </si>
  <si>
    <t>Maria Garcia</t>
  </si>
  <si>
    <t>Xiaomi</t>
  </si>
  <si>
    <t>Movil</t>
  </si>
  <si>
    <t>Carlos Manuel</t>
  </si>
  <si>
    <t>Samsung</t>
  </si>
  <si>
    <t>One Plus</t>
  </si>
  <si>
    <t>Apple</t>
  </si>
  <si>
    <t>PocoPhone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</si>
  <si>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</si>
  <si>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</si>
  <si>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</si>
  <si>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</si>
  <si>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</si>
  <si>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</si>
  <si>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</si>
  <si>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</si>
  <si>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</si>
  <si>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</si>
  <si>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</si>
  <si>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</si>
  <si>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 FERNANDEZ</t>
  </si>
  <si>
    <t>LUIS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</si>
</sst>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S/-280A]\ * #,##0.00_-;\-[$S/-280A]\ * #,##0.00_-;_-[$S/-280A]\ * &quot;-&quot;??_-;_-@_-"/>
    <numFmt numFmtId="165" formatCode="_-[$€-2]\ * #,##0.00_-;\-[$€-2]\ * #,##0.00_-;_-[$€-2]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CRISTINA\Downloads\primera-parte-auxiliar-ana-fernand_28debfd9-0e61-457e-bf79-a2e9e7622b37.xlsx" TargetMode="External"/><Relationship Id="rId2" Type="http://schemas.microsoft.com/office/2019/04/relationships/externalLinkLongPath" Target="primera-parte-auxiliar-ana-fernand_28debfd9-0e61-457e-bf79-a2e9e7622b37.xlsx?B3F7B531" TargetMode="External"/><Relationship Id="rId1" Type="http://schemas.openxmlformats.org/officeDocument/2006/relationships/externalLinkPath" Target="file:///\\B3F7B531\primera-parte-auxiliar-ana-fernand_28debfd9-0e61-457e-bf79-a2e9e7622b37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CRISTINA\Downloads\primera-parte-auxiliar-luis-valle_26be09f9-9d6c-4c7b-a2b8-896373e14e8f.xlsx" TargetMode="External"/><Relationship Id="rId2" Type="http://schemas.microsoft.com/office/2019/04/relationships/externalLinkLongPath" Target="primera-parte-auxiliar-luis-valle_26be09f9-9d6c-4c7b-a2b8-896373e14e8f.xlsx?B3F7B531" TargetMode="External"/><Relationship Id="rId1" Type="http://schemas.openxmlformats.org/officeDocument/2006/relationships/externalLinkPath" Target="file:///\\B3F7B531\primera-parte-auxiliar-luis-valle_26be09f9-9d6c-4c7b-a2b8-896373e14e8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NA FERNAND."/>
      <sheetName val="Resumen"/>
    </sheetNames>
    <sheetDataSet>
      <sheetData sheetId="0" refreshError="1"/>
      <sheetData sheetId="1">
        <row r="5">
          <cell r="E5">
            <v>43.56</v>
          </cell>
          <cell r="F5">
            <v>603.79</v>
          </cell>
          <cell r="G5">
            <v>337.59</v>
          </cell>
          <cell r="H5">
            <v>745.36</v>
          </cell>
          <cell r="I5">
            <v>788.92000000000007</v>
          </cell>
        </row>
        <row r="6">
          <cell r="E6">
            <v>98.009999999999991</v>
          </cell>
          <cell r="F6">
            <v>264.99</v>
          </cell>
          <cell r="G6">
            <v>755.04</v>
          </cell>
          <cell r="H6">
            <v>136.72999999999999</v>
          </cell>
          <cell r="I6">
            <v>0</v>
          </cell>
        </row>
        <row r="7">
          <cell r="E7">
            <v>726</v>
          </cell>
          <cell r="F7">
            <v>0</v>
          </cell>
          <cell r="G7">
            <v>1136.19</v>
          </cell>
          <cell r="H7">
            <v>0</v>
          </cell>
          <cell r="I7">
            <v>55.66</v>
          </cell>
        </row>
        <row r="8">
          <cell r="E8">
            <v>162.13999999999999</v>
          </cell>
          <cell r="F8">
            <v>0</v>
          </cell>
          <cell r="G8">
            <v>0</v>
          </cell>
          <cell r="H8">
            <v>94.38</v>
          </cell>
          <cell r="I8">
            <v>271.03999999999996</v>
          </cell>
        </row>
        <row r="9">
          <cell r="E9">
            <v>365.42</v>
          </cell>
          <cell r="F9">
            <v>105.27</v>
          </cell>
          <cell r="G9">
            <v>325.49</v>
          </cell>
          <cell r="H9">
            <v>2853.1800000000003</v>
          </cell>
          <cell r="I9">
            <v>352.11</v>
          </cell>
        </row>
        <row r="10">
          <cell r="E10">
            <v>212.95999999999998</v>
          </cell>
          <cell r="F10">
            <v>774.4</v>
          </cell>
          <cell r="G10">
            <v>118.58000000000001</v>
          </cell>
          <cell r="H10">
            <v>1217.26</v>
          </cell>
          <cell r="I10">
            <v>39.93</v>
          </cell>
        </row>
        <row r="11">
          <cell r="E11">
            <v>0</v>
          </cell>
          <cell r="F11">
            <v>12.1</v>
          </cell>
          <cell r="G11">
            <v>47.19</v>
          </cell>
          <cell r="H11">
            <v>1491.93</v>
          </cell>
          <cell r="I11">
            <v>1430.2199999999998</v>
          </cell>
        </row>
        <row r="12">
          <cell r="E12">
            <v>194.81</v>
          </cell>
          <cell r="F12">
            <v>7.26</v>
          </cell>
          <cell r="G12">
            <v>27.83</v>
          </cell>
          <cell r="H12">
            <v>7.26</v>
          </cell>
          <cell r="I12">
            <v>36.299999999999997</v>
          </cell>
        </row>
        <row r="13">
          <cell r="E13">
            <v>10.89</v>
          </cell>
          <cell r="F13">
            <v>43.56</v>
          </cell>
          <cell r="G13">
            <v>8.4700000000000006</v>
          </cell>
          <cell r="H13">
            <v>251.68</v>
          </cell>
          <cell r="I13">
            <v>531.18999999999994</v>
          </cell>
        </row>
        <row r="14">
          <cell r="E14">
            <v>52.03</v>
          </cell>
          <cell r="F14">
            <v>13.31</v>
          </cell>
          <cell r="G14">
            <v>111.32000000000001</v>
          </cell>
          <cell r="H14">
            <v>1318.9</v>
          </cell>
          <cell r="I14">
            <v>44.769999999999996</v>
          </cell>
        </row>
        <row r="15">
          <cell r="E15">
            <v>123</v>
          </cell>
          <cell r="F15">
            <v>234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LUIS VALLE"/>
      <sheetName val="Resumen"/>
    </sheetNames>
    <sheetDataSet>
      <sheetData sheetId="0"/>
      <sheetData sheetId="1">
        <row r="5">
          <cell r="E5">
            <v>1372.14</v>
          </cell>
          <cell r="F5">
            <v>1028.5</v>
          </cell>
          <cell r="G5">
            <v>736.8900000000001</v>
          </cell>
          <cell r="H5">
            <v>7.26</v>
          </cell>
          <cell r="I5">
            <v>0</v>
          </cell>
        </row>
        <row r="6">
          <cell r="E6">
            <v>0</v>
          </cell>
          <cell r="F6">
            <v>20.57</v>
          </cell>
          <cell r="G6">
            <v>297.66000000000003</v>
          </cell>
          <cell r="H6">
            <v>12.1</v>
          </cell>
          <cell r="I6">
            <v>29.04</v>
          </cell>
        </row>
        <row r="7">
          <cell r="E7">
            <v>8.4700000000000006</v>
          </cell>
          <cell r="F7">
            <v>83.49</v>
          </cell>
          <cell r="G7">
            <v>20.57</v>
          </cell>
          <cell r="H7">
            <v>1542.75</v>
          </cell>
          <cell r="I7">
            <v>0</v>
          </cell>
        </row>
        <row r="8">
          <cell r="E8">
            <v>1078.1099999999999</v>
          </cell>
          <cell r="F8">
            <v>7.26</v>
          </cell>
          <cell r="G8">
            <v>94.38</v>
          </cell>
          <cell r="H8">
            <v>1887.6</v>
          </cell>
          <cell r="I8">
            <v>842.16</v>
          </cell>
        </row>
        <row r="9">
          <cell r="E9">
            <v>186.33999999999997</v>
          </cell>
          <cell r="F9">
            <v>1205.1600000000001</v>
          </cell>
          <cell r="G9">
            <v>204.48999999999998</v>
          </cell>
          <cell r="H9">
            <v>124.63</v>
          </cell>
          <cell r="I9">
            <v>177.87</v>
          </cell>
        </row>
        <row r="10">
          <cell r="E10">
            <v>1493.1399999999999</v>
          </cell>
          <cell r="F10">
            <v>81.070000000000007</v>
          </cell>
          <cell r="G10">
            <v>24.200000000000003</v>
          </cell>
          <cell r="H10">
            <v>303.70999999999998</v>
          </cell>
          <cell r="I10">
            <v>22.990000000000002</v>
          </cell>
        </row>
        <row r="11">
          <cell r="E11">
            <v>0</v>
          </cell>
          <cell r="F11">
            <v>118.58000000000001</v>
          </cell>
          <cell r="G11">
            <v>909.92</v>
          </cell>
          <cell r="H11">
            <v>952.27</v>
          </cell>
          <cell r="I11">
            <v>12.1</v>
          </cell>
        </row>
        <row r="12">
          <cell r="E12">
            <v>131.88999999999999</v>
          </cell>
          <cell r="F12">
            <v>0</v>
          </cell>
          <cell r="G12">
            <v>278.29999999999995</v>
          </cell>
          <cell r="H12">
            <v>942.59</v>
          </cell>
          <cell r="I12">
            <v>0</v>
          </cell>
        </row>
        <row r="13">
          <cell r="E13">
            <v>514.25</v>
          </cell>
          <cell r="F13">
            <v>29.04</v>
          </cell>
          <cell r="G13">
            <v>0</v>
          </cell>
          <cell r="H13">
            <v>49.61</v>
          </cell>
          <cell r="I13">
            <v>12.1</v>
          </cell>
        </row>
        <row r="14">
          <cell r="E14">
            <v>284.35000000000002</v>
          </cell>
          <cell r="F14">
            <v>9.68</v>
          </cell>
          <cell r="G14">
            <v>0</v>
          </cell>
          <cell r="H14">
            <v>37.51</v>
          </cell>
          <cell r="I14">
            <v>39.93</v>
          </cell>
        </row>
        <row r="15">
          <cell r="E15">
            <v>424.71000000000004</v>
          </cell>
          <cell r="F15">
            <v>0</v>
          </cell>
          <cell r="G15">
            <v>14.52</v>
          </cell>
          <cell r="H15">
            <v>8.4700000000000006</v>
          </cell>
          <cell r="I15">
            <v>0</v>
          </cell>
        </row>
        <row r="16">
          <cell r="E16">
            <v>0</v>
          </cell>
          <cell r="F16">
            <v>367.84</v>
          </cell>
          <cell r="G16">
            <v>98.009999999999991</v>
          </cell>
          <cell r="H16">
            <v>6.05</v>
          </cell>
          <cell r="I16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B977B-8F61-4A88-B888-A92F485DC5C0}" name="Tabla1" displayName="Tabla1" ref="D4:K6" totalsRowShown="0">
  <autoFilter ref="D4:K6" xr:uid="{C61B977B-8F61-4A88-B888-A92F485DC5C0}"/>
  <tableColumns count="8">
    <tableColumn id="1" xr3:uid="{2D8A01C4-89A6-4DC8-A832-D25FCDA61411}" name="FACTURA"/>
    <tableColumn id="2" xr3:uid="{1D4E3A8E-48EC-4E8B-AE68-A265C7E83A7F}" name="FECHA" dataDxfId="3"/>
    <tableColumn id="3" xr3:uid="{8A572989-BA1D-4373-BBBF-B6BF177BE41B}" name="COMERCIAL"/>
    <tableColumn id="4" xr3:uid="{F0CF15A4-EC52-42E6-AE00-A8DDF811DDED}" name="MARCA"/>
    <tableColumn id="5" xr3:uid="{9FC6C97A-2F09-4C00-9DB5-5D0A7B402F7B}" name="DESCRIPCION"/>
    <tableColumn id="6" xr3:uid="{896BA525-C346-43C3-A5C3-CCA7D06F57DE}" name="BASE IMPONIBLE" dataDxfId="2"/>
    <tableColumn id="7" xr3:uid="{CD5250F7-C5A5-4384-88F8-5B295B58FC75}" name="%IVA" dataDxfId="1">
      <calculatedColumnFormula>I5*0.18</calculatedColumnFormula>
    </tableColumn>
    <tableColumn id="8" xr3:uid="{4286FC3D-6DAE-42C3-A4A6-410FAF30F791}" name="TOTAL" dataDxfId="0">
      <calculatedColumnFormula>SUM(I5:J6)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5CE0-66DC-43AB-9A95-2E96F9103A34}">
  <dimension ref="D4:K6"/>
  <sheetViews>
    <sheetView workbookViewId="0">
      <selection activeCell="H6" sqref="H6"/>
    </sheetView>
  </sheetViews>
  <sheetFormatPr baseColWidth="10" defaultRowHeight="14.4" x14ac:dyDescent="0.3"/>
  <cols>
    <col min="6" max="6" width="13" customWidth="1"/>
    <col min="8" max="8" width="14.33203125" customWidth="1"/>
    <col min="9" max="9" width="17.33203125" customWidth="1"/>
  </cols>
  <sheetData>
    <row r="4" spans="4:11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4:11" x14ac:dyDescent="0.3">
      <c r="D5">
        <v>1001</v>
      </c>
      <c r="E5" s="1">
        <v>44785</v>
      </c>
      <c r="F5" t="s">
        <v>11</v>
      </c>
      <c r="G5" t="s">
        <v>9</v>
      </c>
      <c r="H5" t="s">
        <v>10</v>
      </c>
      <c r="I5" s="2">
        <v>150</v>
      </c>
      <c r="J5" s="2">
        <f>I5*0.18</f>
        <v>27</v>
      </c>
      <c r="K5" s="2">
        <f>SUM(I5:J6)</f>
        <v>413</v>
      </c>
    </row>
    <row r="6" spans="4:11" x14ac:dyDescent="0.3">
      <c r="D6">
        <v>1002</v>
      </c>
      <c r="E6" s="1">
        <v>44816</v>
      </c>
      <c r="F6" t="s">
        <v>8</v>
      </c>
      <c r="G6" t="s">
        <v>9</v>
      </c>
      <c r="H6" t="s">
        <v>10</v>
      </c>
      <c r="I6" s="2">
        <v>200</v>
      </c>
      <c r="J6" s="2">
        <f>I6*0.18</f>
        <v>36</v>
      </c>
      <c r="K6" s="2">
        <f>SUM(I6:J7)</f>
        <v>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0F6D-2540-4C3E-9EDF-4D5225B06655}">
  <dimension ref="C2:J27"/>
  <sheetViews>
    <sheetView tabSelected="1" zoomScale="90" zoomScaleNormal="90" workbookViewId="0">
      <selection activeCell="N21" sqref="N21"/>
    </sheetView>
  </sheetViews>
  <sheetFormatPr baseColWidth="10" defaultRowHeight="14.4" x14ac:dyDescent="0.3"/>
  <sheetData>
    <row r="2" spans="3:10" x14ac:dyDescent="0.3">
      <c r="C2" s="6" t="s">
        <v>28</v>
      </c>
      <c r="D2" s="6"/>
      <c r="E2" s="3"/>
      <c r="F2" s="5" t="s">
        <v>12</v>
      </c>
      <c r="G2" s="5" t="s">
        <v>13</v>
      </c>
      <c r="H2" s="5" t="s">
        <v>9</v>
      </c>
      <c r="I2" s="5" t="s">
        <v>14</v>
      </c>
      <c r="J2" s="5" t="s">
        <v>15</v>
      </c>
    </row>
    <row r="3" spans="3:10" x14ac:dyDescent="0.3">
      <c r="C3" s="6"/>
      <c r="D3" s="6"/>
      <c r="E3" s="5" t="s">
        <v>16</v>
      </c>
      <c r="F3" s="4">
        <f>[1]Resumen!E5</f>
        <v>43.56</v>
      </c>
      <c r="G3" s="4">
        <f>[1]Resumen!F5</f>
        <v>603.79</v>
      </c>
      <c r="H3" s="4">
        <f>[1]Resumen!G5</f>
        <v>337.59</v>
      </c>
      <c r="I3" s="4">
        <f>[1]Resumen!H5</f>
        <v>745.36</v>
      </c>
      <c r="J3" s="4">
        <f>[1]Resumen!I5</f>
        <v>788.92000000000007</v>
      </c>
    </row>
    <row r="4" spans="3:10" x14ac:dyDescent="0.3">
      <c r="C4" s="6"/>
      <c r="D4" s="6"/>
      <c r="E4" s="5" t="s">
        <v>17</v>
      </c>
      <c r="F4" s="4">
        <f>[1]Resumen!E6</f>
        <v>98.009999999999991</v>
      </c>
      <c r="G4" s="4">
        <f>[1]Resumen!F6</f>
        <v>264.99</v>
      </c>
      <c r="H4" s="4">
        <f>[1]Resumen!G6</f>
        <v>755.04</v>
      </c>
      <c r="I4" s="4">
        <f>[1]Resumen!H6</f>
        <v>136.72999999999999</v>
      </c>
      <c r="J4" s="4">
        <f>[1]Resumen!I6</f>
        <v>0</v>
      </c>
    </row>
    <row r="5" spans="3:10" x14ac:dyDescent="0.3">
      <c r="C5" s="6"/>
      <c r="D5" s="6"/>
      <c r="E5" s="5" t="s">
        <v>18</v>
      </c>
      <c r="F5" s="4">
        <f>[1]Resumen!E7</f>
        <v>726</v>
      </c>
      <c r="G5" s="4">
        <f>[1]Resumen!F7</f>
        <v>0</v>
      </c>
      <c r="H5" s="4">
        <f>[1]Resumen!G7</f>
        <v>1136.19</v>
      </c>
      <c r="I5" s="4">
        <f>[1]Resumen!H7</f>
        <v>0</v>
      </c>
      <c r="J5" s="4">
        <f>[1]Resumen!I7</f>
        <v>55.66</v>
      </c>
    </row>
    <row r="6" spans="3:10" x14ac:dyDescent="0.3">
      <c r="C6" s="6"/>
      <c r="D6" s="6"/>
      <c r="E6" s="5" t="s">
        <v>19</v>
      </c>
      <c r="F6" s="4">
        <f>[1]Resumen!E8</f>
        <v>162.13999999999999</v>
      </c>
      <c r="G6" s="4">
        <f>[1]Resumen!F8</f>
        <v>0</v>
      </c>
      <c r="H6" s="4">
        <f>[1]Resumen!G8</f>
        <v>0</v>
      </c>
      <c r="I6" s="4">
        <f>[1]Resumen!H8</f>
        <v>94.38</v>
      </c>
      <c r="J6" s="4">
        <f>[1]Resumen!I8</f>
        <v>271.03999999999996</v>
      </c>
    </row>
    <row r="7" spans="3:10" x14ac:dyDescent="0.3">
      <c r="C7" s="6"/>
      <c r="D7" s="6"/>
      <c r="E7" s="5" t="s">
        <v>20</v>
      </c>
      <c r="F7" s="4">
        <f>[1]Resumen!E9</f>
        <v>365.42</v>
      </c>
      <c r="G7" s="4">
        <f>[1]Resumen!F9</f>
        <v>105.27</v>
      </c>
      <c r="H7" s="4">
        <f>[1]Resumen!G9</f>
        <v>325.49</v>
      </c>
      <c r="I7" s="4">
        <f>[1]Resumen!H9</f>
        <v>2853.1800000000003</v>
      </c>
      <c r="J7" s="4">
        <f>[1]Resumen!I9</f>
        <v>352.11</v>
      </c>
    </row>
    <row r="8" spans="3:10" x14ac:dyDescent="0.3">
      <c r="C8" s="6"/>
      <c r="D8" s="6"/>
      <c r="E8" s="5" t="s">
        <v>21</v>
      </c>
      <c r="F8" s="4">
        <f>[1]Resumen!E10</f>
        <v>212.95999999999998</v>
      </c>
      <c r="G8" s="4">
        <f>[1]Resumen!F10</f>
        <v>774.4</v>
      </c>
      <c r="H8" s="4">
        <f>[1]Resumen!G10</f>
        <v>118.58000000000001</v>
      </c>
      <c r="I8" s="4">
        <f>[1]Resumen!H10</f>
        <v>1217.26</v>
      </c>
      <c r="J8" s="4">
        <f>[1]Resumen!I10</f>
        <v>39.93</v>
      </c>
    </row>
    <row r="9" spans="3:10" x14ac:dyDescent="0.3">
      <c r="C9" s="6"/>
      <c r="D9" s="6"/>
      <c r="E9" s="5" t="s">
        <v>22</v>
      </c>
      <c r="F9" s="4">
        <f>[1]Resumen!E11</f>
        <v>0</v>
      </c>
      <c r="G9" s="4">
        <f>[1]Resumen!F11</f>
        <v>12.1</v>
      </c>
      <c r="H9" s="4">
        <f>[1]Resumen!G11</f>
        <v>47.19</v>
      </c>
      <c r="I9" s="4">
        <f>[1]Resumen!H11</f>
        <v>1491.93</v>
      </c>
      <c r="J9" s="4">
        <f>[1]Resumen!I11</f>
        <v>1430.2199999999998</v>
      </c>
    </row>
    <row r="10" spans="3:10" x14ac:dyDescent="0.3">
      <c r="C10" s="6"/>
      <c r="D10" s="6"/>
      <c r="E10" s="5" t="s">
        <v>23</v>
      </c>
      <c r="F10" s="4">
        <f>[1]Resumen!E12</f>
        <v>194.81</v>
      </c>
      <c r="G10" s="4">
        <f>[1]Resumen!F12</f>
        <v>7.26</v>
      </c>
      <c r="H10" s="4">
        <f>[1]Resumen!G12</f>
        <v>27.83</v>
      </c>
      <c r="I10" s="4">
        <f>[1]Resumen!H12</f>
        <v>7.26</v>
      </c>
      <c r="J10" s="4">
        <f>[1]Resumen!I12</f>
        <v>36.299999999999997</v>
      </c>
    </row>
    <row r="11" spans="3:10" x14ac:dyDescent="0.3">
      <c r="C11" s="6"/>
      <c r="D11" s="6"/>
      <c r="E11" s="5" t="s">
        <v>24</v>
      </c>
      <c r="F11" s="4">
        <f>[1]Resumen!E13</f>
        <v>10.89</v>
      </c>
      <c r="G11" s="4">
        <f>[1]Resumen!F13</f>
        <v>43.56</v>
      </c>
      <c r="H11" s="4">
        <f>[1]Resumen!G13</f>
        <v>8.4700000000000006</v>
      </c>
      <c r="I11" s="4">
        <f>[1]Resumen!H13</f>
        <v>251.68</v>
      </c>
      <c r="J11" s="4">
        <f>[1]Resumen!I13</f>
        <v>531.18999999999994</v>
      </c>
    </row>
    <row r="12" spans="3:10" x14ac:dyDescent="0.3">
      <c r="C12" s="6"/>
      <c r="D12" s="6"/>
      <c r="E12" s="5" t="s">
        <v>25</v>
      </c>
      <c r="F12" s="4">
        <f>[1]Resumen!E14</f>
        <v>52.03</v>
      </c>
      <c r="G12" s="4">
        <f>[1]Resumen!F14</f>
        <v>13.31</v>
      </c>
      <c r="H12" s="4">
        <f>[1]Resumen!G14</f>
        <v>111.32000000000001</v>
      </c>
      <c r="I12" s="4">
        <f>[1]Resumen!H14</f>
        <v>1318.9</v>
      </c>
      <c r="J12" s="4">
        <f>[1]Resumen!I14</f>
        <v>44.769999999999996</v>
      </c>
    </row>
    <row r="13" spans="3:10" x14ac:dyDescent="0.3">
      <c r="C13" s="6"/>
      <c r="D13" s="6"/>
      <c r="E13" s="5" t="s">
        <v>26</v>
      </c>
      <c r="F13" s="4">
        <f>[1]Resumen!E15</f>
        <v>123</v>
      </c>
      <c r="G13" s="4">
        <f>[1]Resumen!F15</f>
        <v>234</v>
      </c>
      <c r="H13" s="4">
        <f>[1]Resumen!G15</f>
        <v>0</v>
      </c>
      <c r="I13" s="4">
        <f>[1]Resumen!H15</f>
        <v>0</v>
      </c>
      <c r="J13" s="4">
        <f>[1]Resumen!I15</f>
        <v>0</v>
      </c>
    </row>
    <row r="14" spans="3:10" x14ac:dyDescent="0.3">
      <c r="C14" s="6"/>
      <c r="D14" s="6"/>
      <c r="E14" s="5" t="s">
        <v>27</v>
      </c>
      <c r="F14" s="4">
        <f>[1]Resumen!E16</f>
        <v>0</v>
      </c>
      <c r="G14" s="4">
        <f>[1]Resumen!F16</f>
        <v>0</v>
      </c>
      <c r="H14" s="4">
        <f>[1]Resumen!G16</f>
        <v>0</v>
      </c>
      <c r="I14" s="4">
        <f>[1]Resumen!H16</f>
        <v>0</v>
      </c>
      <c r="J14" s="4">
        <f>[1]Resumen!I16</f>
        <v>0</v>
      </c>
    </row>
    <row r="15" spans="3:10" x14ac:dyDescent="0.3">
      <c r="C15" s="6" t="s">
        <v>29</v>
      </c>
      <c r="D15" s="6"/>
      <c r="E15" s="3"/>
      <c r="F15" s="5" t="s">
        <v>12</v>
      </c>
      <c r="G15" s="5" t="s">
        <v>13</v>
      </c>
      <c r="H15" s="5" t="s">
        <v>9</v>
      </c>
      <c r="I15" s="5" t="s">
        <v>14</v>
      </c>
      <c r="J15" s="5" t="s">
        <v>15</v>
      </c>
    </row>
    <row r="16" spans="3:10" x14ac:dyDescent="0.3">
      <c r="C16" s="6"/>
      <c r="D16" s="6"/>
      <c r="E16" s="5" t="s">
        <v>16</v>
      </c>
      <c r="F16" s="4">
        <f>[2]Resumen!E5</f>
        <v>1372.14</v>
      </c>
      <c r="G16" s="4">
        <f>[2]Resumen!F5</f>
        <v>1028.5</v>
      </c>
      <c r="H16" s="4">
        <f>[2]Resumen!G5</f>
        <v>736.8900000000001</v>
      </c>
      <c r="I16" s="4">
        <f>[2]Resumen!H5</f>
        <v>7.26</v>
      </c>
      <c r="J16" s="4">
        <f>[2]Resumen!I5</f>
        <v>0</v>
      </c>
    </row>
    <row r="17" spans="3:10" x14ac:dyDescent="0.3">
      <c r="C17" s="6"/>
      <c r="D17" s="6"/>
      <c r="E17" s="5" t="s">
        <v>17</v>
      </c>
      <c r="F17" s="4">
        <f>[2]Resumen!E6</f>
        <v>0</v>
      </c>
      <c r="G17" s="4">
        <f>[2]Resumen!F6</f>
        <v>20.57</v>
      </c>
      <c r="H17" s="4">
        <f>[2]Resumen!G6</f>
        <v>297.66000000000003</v>
      </c>
      <c r="I17" s="4">
        <f>[2]Resumen!H6</f>
        <v>12.1</v>
      </c>
      <c r="J17" s="4">
        <f>[2]Resumen!I6</f>
        <v>29.04</v>
      </c>
    </row>
    <row r="18" spans="3:10" x14ac:dyDescent="0.3">
      <c r="C18" s="6"/>
      <c r="D18" s="6"/>
      <c r="E18" s="5" t="s">
        <v>18</v>
      </c>
      <c r="F18" s="4">
        <f>[2]Resumen!E7</f>
        <v>8.4700000000000006</v>
      </c>
      <c r="G18" s="4">
        <f>[2]Resumen!F7</f>
        <v>83.49</v>
      </c>
      <c r="H18" s="4">
        <f>[2]Resumen!G7</f>
        <v>20.57</v>
      </c>
      <c r="I18" s="4">
        <f>[2]Resumen!H7</f>
        <v>1542.75</v>
      </c>
      <c r="J18" s="4">
        <f>[2]Resumen!I7</f>
        <v>0</v>
      </c>
    </row>
    <row r="19" spans="3:10" x14ac:dyDescent="0.3">
      <c r="C19" s="6"/>
      <c r="D19" s="6"/>
      <c r="E19" s="5" t="s">
        <v>19</v>
      </c>
      <c r="F19" s="4">
        <f>[2]Resumen!E8</f>
        <v>1078.1099999999999</v>
      </c>
      <c r="G19" s="4">
        <f>[2]Resumen!F8</f>
        <v>7.26</v>
      </c>
      <c r="H19" s="4">
        <f>[2]Resumen!G8</f>
        <v>94.38</v>
      </c>
      <c r="I19" s="4">
        <f>[2]Resumen!H8</f>
        <v>1887.6</v>
      </c>
      <c r="J19" s="4">
        <f>[2]Resumen!I8</f>
        <v>842.16</v>
      </c>
    </row>
    <row r="20" spans="3:10" x14ac:dyDescent="0.3">
      <c r="C20" s="6"/>
      <c r="D20" s="6"/>
      <c r="E20" s="5" t="s">
        <v>20</v>
      </c>
      <c r="F20" s="4">
        <f>[2]Resumen!E9</f>
        <v>186.33999999999997</v>
      </c>
      <c r="G20" s="4">
        <f>[2]Resumen!F9</f>
        <v>1205.1600000000001</v>
      </c>
      <c r="H20" s="4">
        <f>[2]Resumen!G9</f>
        <v>204.48999999999998</v>
      </c>
      <c r="I20" s="4">
        <f>[2]Resumen!H9</f>
        <v>124.63</v>
      </c>
      <c r="J20" s="4">
        <f>[2]Resumen!I9</f>
        <v>177.87</v>
      </c>
    </row>
    <row r="21" spans="3:10" x14ac:dyDescent="0.3">
      <c r="C21" s="6"/>
      <c r="D21" s="6"/>
      <c r="E21" s="5" t="s">
        <v>21</v>
      </c>
      <c r="F21" s="4">
        <f>[2]Resumen!E10</f>
        <v>1493.1399999999999</v>
      </c>
      <c r="G21" s="4">
        <f>[2]Resumen!F10</f>
        <v>81.070000000000007</v>
      </c>
      <c r="H21" s="4">
        <f>[2]Resumen!G10</f>
        <v>24.200000000000003</v>
      </c>
      <c r="I21" s="4">
        <f>[2]Resumen!H10</f>
        <v>303.70999999999998</v>
      </c>
      <c r="J21" s="4">
        <f>[2]Resumen!I10</f>
        <v>22.990000000000002</v>
      </c>
    </row>
    <row r="22" spans="3:10" x14ac:dyDescent="0.3">
      <c r="C22" s="6"/>
      <c r="D22" s="6"/>
      <c r="E22" s="5" t="s">
        <v>22</v>
      </c>
      <c r="F22" s="4">
        <f>[2]Resumen!E11</f>
        <v>0</v>
      </c>
      <c r="G22" s="4">
        <f>[2]Resumen!F11</f>
        <v>118.58000000000001</v>
      </c>
      <c r="H22" s="4">
        <f>[2]Resumen!G11</f>
        <v>909.92</v>
      </c>
      <c r="I22" s="4">
        <f>[2]Resumen!H11</f>
        <v>952.27</v>
      </c>
      <c r="J22" s="4">
        <f>[2]Resumen!I11</f>
        <v>12.1</v>
      </c>
    </row>
    <row r="23" spans="3:10" x14ac:dyDescent="0.3">
      <c r="C23" s="6"/>
      <c r="D23" s="6"/>
      <c r="E23" s="5" t="s">
        <v>23</v>
      </c>
      <c r="F23" s="4">
        <f>[2]Resumen!E12</f>
        <v>131.88999999999999</v>
      </c>
      <c r="G23" s="4">
        <f>[2]Resumen!F12</f>
        <v>0</v>
      </c>
      <c r="H23" s="4">
        <f>[2]Resumen!G12</f>
        <v>278.29999999999995</v>
      </c>
      <c r="I23" s="4">
        <f>[2]Resumen!H12</f>
        <v>942.59</v>
      </c>
      <c r="J23" s="4">
        <f>[2]Resumen!I12</f>
        <v>0</v>
      </c>
    </row>
    <row r="24" spans="3:10" x14ac:dyDescent="0.3">
      <c r="C24" s="6"/>
      <c r="D24" s="6"/>
      <c r="E24" s="5" t="s">
        <v>24</v>
      </c>
      <c r="F24" s="4">
        <f>[2]Resumen!E13</f>
        <v>514.25</v>
      </c>
      <c r="G24" s="4">
        <f>[2]Resumen!F13</f>
        <v>29.04</v>
      </c>
      <c r="H24" s="4">
        <f>[2]Resumen!G13</f>
        <v>0</v>
      </c>
      <c r="I24" s="4">
        <f>[2]Resumen!H13</f>
        <v>49.61</v>
      </c>
      <c r="J24" s="4">
        <f>[2]Resumen!I13</f>
        <v>12.1</v>
      </c>
    </row>
    <row r="25" spans="3:10" x14ac:dyDescent="0.3">
      <c r="C25" s="6"/>
      <c r="D25" s="6"/>
      <c r="E25" s="5" t="s">
        <v>25</v>
      </c>
      <c r="F25" s="4">
        <f>[2]Resumen!E14</f>
        <v>284.35000000000002</v>
      </c>
      <c r="G25" s="4">
        <f>[2]Resumen!F14</f>
        <v>9.68</v>
      </c>
      <c r="H25" s="4">
        <f>[2]Resumen!G14</f>
        <v>0</v>
      </c>
      <c r="I25" s="4">
        <f>[2]Resumen!H14</f>
        <v>37.51</v>
      </c>
      <c r="J25" s="4">
        <f>[2]Resumen!I14</f>
        <v>39.93</v>
      </c>
    </row>
    <row r="26" spans="3:10" x14ac:dyDescent="0.3">
      <c r="C26" s="6"/>
      <c r="D26" s="6"/>
      <c r="E26" s="5" t="s">
        <v>26</v>
      </c>
      <c r="F26" s="4">
        <f>[2]Resumen!E15</f>
        <v>424.71000000000004</v>
      </c>
      <c r="G26" s="4">
        <f>[2]Resumen!F15</f>
        <v>0</v>
      </c>
      <c r="H26" s="4">
        <f>[2]Resumen!G15</f>
        <v>14.52</v>
      </c>
      <c r="I26" s="4">
        <f>[2]Resumen!H15</f>
        <v>8.4700000000000006</v>
      </c>
      <c r="J26" s="4">
        <f>[2]Resumen!I15</f>
        <v>0</v>
      </c>
    </row>
    <row r="27" spans="3:10" x14ac:dyDescent="0.3">
      <c r="C27" s="6"/>
      <c r="D27" s="6"/>
      <c r="E27" s="5" t="s">
        <v>27</v>
      </c>
      <c r="F27" s="4">
        <f>[2]Resumen!E16</f>
        <v>0</v>
      </c>
      <c r="G27" s="4">
        <f>[2]Resumen!F16</f>
        <v>367.84</v>
      </c>
      <c r="H27" s="4">
        <f>[2]Resumen!G16</f>
        <v>98.009999999999991</v>
      </c>
      <c r="I27" s="4">
        <f>[2]Resumen!H16</f>
        <v>6.05</v>
      </c>
      <c r="J27" s="4">
        <f>[2]Resumen!I16</f>
        <v>0</v>
      </c>
    </row>
  </sheetData>
  <mergeCells count="2">
    <mergeCell ref="C2:D14"/>
    <mergeCell ref="C15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TABLES</vt:lpstr>
      <vt:lpstr>VINCULAR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Carlos Andrés Saldaña Amézquita</cp:lastModifiedBy>
  <dcterms:created xsi:type="dcterms:W3CDTF">2023-08-27T18:13:33Z</dcterms:created>
  <dcterms:modified xsi:type="dcterms:W3CDTF">2023-08-28T10:29:22Z</dcterms:modified>
</cp:coreProperties>
</file>